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06-07 m.m.vietų anal ir suma" sheetId="1" r:id="rId1"/>
    <sheet name="vidut.gr ir komand" sheetId="2" r:id="rId2"/>
  </sheets>
  <definedNames/>
  <calcPr fullCalcOnLoad="1"/>
</workbook>
</file>

<file path=xl/sharedStrings.xml><?xml version="1.0" encoding="utf-8"?>
<sst xmlns="http://schemas.openxmlformats.org/spreadsheetml/2006/main" count="5436" uniqueCount="1889">
  <si>
    <t>Class: M20-A</t>
  </si>
  <si>
    <r>
      <t>Course:</t>
    </r>
    <r>
      <rPr>
        <sz val="9"/>
        <rFont val="Verdana"/>
        <family val="2"/>
      </rPr>
      <t xml:space="preserve"> 4.700 km 16 C</t>
    </r>
  </si>
  <si>
    <t xml:space="preserve">Select day: 1 day   </t>
  </si>
  <si>
    <t>Family name, Name</t>
  </si>
  <si>
    <t>Club</t>
  </si>
  <si>
    <t>1 day</t>
  </si>
  <si>
    <t>Class: W20-A</t>
  </si>
  <si>
    <r>
      <t>Course:</t>
    </r>
    <r>
      <rPr>
        <sz val="9"/>
        <rFont val="Verdana"/>
        <family val="2"/>
      </rPr>
      <t xml:space="preserve"> 3.800 km 14 C</t>
    </r>
  </si>
  <si>
    <t>Skaičiuojamosios prognozės</t>
  </si>
  <si>
    <t>JWOC Sprint Distance</t>
  </si>
  <si>
    <t>Sun 8 Jul 2007</t>
  </si>
  <si>
    <t>Event Type - Championships</t>
  </si>
  <si>
    <t>Organiser: Ron Pallas</t>
  </si>
  <si>
    <t>Club: Orienteering Association of New South Wales</t>
  </si>
  <si>
    <t>Back to summary</t>
  </si>
  <si>
    <t>M20, 3.3 km, 18 controls</t>
  </si>
  <si>
    <t>Time</t>
  </si>
  <si>
    <t>Vojtech KRAL</t>
  </si>
  <si>
    <t>CZE</t>
  </si>
  <si>
    <t>13.59</t>
  </si>
  <si>
    <t>Olav LUNDANES</t>
  </si>
  <si>
    <t>NOR</t>
  </si>
  <si>
    <t>Ivan SIRAKOV</t>
  </si>
  <si>
    <t>BUL</t>
  </si>
  <si>
    <t>14.23</t>
  </si>
  <si>
    <t>Martin HUBMANN</t>
  </si>
  <si>
    <t>SUI</t>
  </si>
  <si>
    <t>14.27</t>
  </si>
  <si>
    <t>Zsolt LENKEI</t>
  </si>
  <si>
    <t>HUN</t>
  </si>
  <si>
    <t>14.28</t>
  </si>
  <si>
    <t>Christian BOBACH</t>
  </si>
  <si>
    <t>DEN</t>
  </si>
  <si>
    <t>Severin HOWALD</t>
  </si>
  <si>
    <t>14.37</t>
  </si>
  <si>
    <t>Rico MOGENSEN</t>
  </si>
  <si>
    <t>SWE</t>
  </si>
  <si>
    <t>14.38</t>
  </si>
  <si>
    <t>Simon Uppill</t>
  </si>
  <si>
    <t>AUS</t>
  </si>
  <si>
    <t>14.39</t>
  </si>
  <si>
    <t>Stephan KODEDA</t>
  </si>
  <si>
    <t>Lauri TAMMEMÄE</t>
  </si>
  <si>
    <t>EST</t>
  </si>
  <si>
    <t>14.40</t>
  </si>
  <si>
    <t>Søren BOBACH</t>
  </si>
  <si>
    <t>14.41</t>
  </si>
  <si>
    <t>Johan ARONSSON</t>
  </si>
  <si>
    <t>14.42</t>
  </si>
  <si>
    <t>Thomas Reynolds</t>
  </si>
  <si>
    <t>NZL</t>
  </si>
  <si>
    <t>Timo SILD</t>
  </si>
  <si>
    <t>14.43</t>
  </si>
  <si>
    <t>Oskari LIUKKONEN</t>
  </si>
  <si>
    <t>FIN</t>
  </si>
  <si>
    <t>14.44</t>
  </si>
  <si>
    <t>Dmitry MASNYY</t>
  </si>
  <si>
    <t>RUS</t>
  </si>
  <si>
    <t>14.46</t>
  </si>
  <si>
    <t>Mikael KRISTENSSON</t>
  </si>
  <si>
    <t>14.47</t>
  </si>
  <si>
    <t>András SZABO</t>
  </si>
  <si>
    <t>14.50</t>
  </si>
  <si>
    <t>Erik SAGVOLDEN</t>
  </si>
  <si>
    <t>Duncan Coombs</t>
  </si>
  <si>
    <t>GBR</t>
  </si>
  <si>
    <t>14.51</t>
  </si>
  <si>
    <t>Giancarlo SIMION</t>
  </si>
  <si>
    <t>ITA</t>
  </si>
  <si>
    <t>14.52</t>
  </si>
  <si>
    <t>Petter ERIKSSON</t>
  </si>
  <si>
    <t>14.56</t>
  </si>
  <si>
    <t>Torgeir NØRBECH</t>
  </si>
  <si>
    <t>Jonas GVILDYS</t>
  </si>
  <si>
    <t>LIT</t>
  </si>
  <si>
    <t>Sergey ZHUPIKOV</t>
  </si>
  <si>
    <t>Adam CHROMY</t>
  </si>
  <si>
    <t>Magne DÆHLI</t>
  </si>
  <si>
    <t>Matej KLUSACEK</t>
  </si>
  <si>
    <t>Phillipp SAUTER</t>
  </si>
  <si>
    <t>Johan RUNESSON</t>
  </si>
  <si>
    <t>15.13</t>
  </si>
  <si>
    <t>Andrea SEPPI</t>
  </si>
  <si>
    <t>15.16</t>
  </si>
  <si>
    <t>Anders OLESEN</t>
  </si>
  <si>
    <t>15.17</t>
  </si>
  <si>
    <t>Damir KURMAKAEV</t>
  </si>
  <si>
    <t>15.19</t>
  </si>
  <si>
    <t>Michal KRAJCIK</t>
  </si>
  <si>
    <t>SLK</t>
  </si>
  <si>
    <t>15.21</t>
  </si>
  <si>
    <t>Bjørn EKEBERG</t>
  </si>
  <si>
    <t>15.22</t>
  </si>
  <si>
    <t>Olli-Markus TAIVAINEN</t>
  </si>
  <si>
    <t>15.24</t>
  </si>
  <si>
    <t>Jan BENES</t>
  </si>
  <si>
    <t>Simon HODER</t>
  </si>
  <si>
    <t>15.25</t>
  </si>
  <si>
    <t>Joe MERCER</t>
  </si>
  <si>
    <t>15.31</t>
  </si>
  <si>
    <t>Vilius ALELIUNAS</t>
  </si>
  <si>
    <t>Jonas RASS</t>
  </si>
  <si>
    <t>15.32</t>
  </si>
  <si>
    <t>Yury KIRYANOV</t>
  </si>
  <si>
    <t>15.37</t>
  </si>
  <si>
    <t>Jonas MERZ</t>
  </si>
  <si>
    <t>15.38</t>
  </si>
  <si>
    <t>Juste RAIMBAULT</t>
  </si>
  <si>
    <t>FRA</t>
  </si>
  <si>
    <t>Martin MAZUR</t>
  </si>
  <si>
    <t>15.39</t>
  </si>
  <si>
    <t>Simon Jager</t>
  </si>
  <si>
    <t>15.40</t>
  </si>
  <si>
    <t>Christian WARTBICHLER</t>
  </si>
  <si>
    <t>AUT</t>
  </si>
  <si>
    <t>15.42</t>
  </si>
  <si>
    <t>Anatolijis TARASOVS</t>
  </si>
  <si>
    <t>LAT</t>
  </si>
  <si>
    <t>Rasmus HANSEN</t>
  </si>
  <si>
    <t>Wolfgang SIEGERT</t>
  </si>
  <si>
    <t>15.44</t>
  </si>
  <si>
    <t>Aaro ASIKAINEN</t>
  </si>
  <si>
    <t>Robin FROBERG</t>
  </si>
  <si>
    <t>15.49</t>
  </si>
  <si>
    <t>Máté KERENYI</t>
  </si>
  <si>
    <t>Christoph BRANDT</t>
  </si>
  <si>
    <t>GER</t>
  </si>
  <si>
    <t>15.50</t>
  </si>
  <si>
    <t>Benjamin LEPOUTRE</t>
  </si>
  <si>
    <t>15.51</t>
  </si>
  <si>
    <t>Sebastian BERGMANN</t>
  </si>
  <si>
    <t>15.55</t>
  </si>
  <si>
    <t>Doug TULLIE</t>
  </si>
  <si>
    <t>15.59</t>
  </si>
  <si>
    <t>Sören LÖSCH</t>
  </si>
  <si>
    <t>Bastien MENGIN</t>
  </si>
  <si>
    <t>John ROCKE</t>
  </si>
  <si>
    <t>Tobias KILLMAN</t>
  </si>
  <si>
    <t>16.13</t>
  </si>
  <si>
    <t>Sandro SCHACHNER</t>
  </si>
  <si>
    <t>16.19</t>
  </si>
  <si>
    <t>Håkon HEGGEDAL</t>
  </si>
  <si>
    <t>16.24</t>
  </si>
  <si>
    <t>Martin SIMPSON</t>
  </si>
  <si>
    <t>Hector HAINES</t>
  </si>
  <si>
    <t>16.28</t>
  </si>
  <si>
    <t>Iain EMBREY</t>
  </si>
  <si>
    <t>16.29</t>
  </si>
  <si>
    <t>Aapo SUMMANEN</t>
  </si>
  <si>
    <t>16.30</t>
  </si>
  <si>
    <t>Daniel MARTIN DE LOS RIOS</t>
  </si>
  <si>
    <t>ESP</t>
  </si>
  <si>
    <t>16.33</t>
  </si>
  <si>
    <t>Rhys Challen</t>
  </si>
  <si>
    <t>16.38</t>
  </si>
  <si>
    <t>Kalvis MIHAILOVS</t>
  </si>
  <si>
    <t>16.39</t>
  </si>
  <si>
    <t>Johan GOUBAU</t>
  </si>
  <si>
    <t>BEL</t>
  </si>
  <si>
    <t>16.40</t>
  </si>
  <si>
    <t>Seamus O'BOYLE</t>
  </si>
  <si>
    <t>IRL</t>
  </si>
  <si>
    <t>16.48</t>
  </si>
  <si>
    <t>Stanmir BELOMAZHEV</t>
  </si>
  <si>
    <t>16.50</t>
  </si>
  <si>
    <t>Daniel PORTAL GORDILLO</t>
  </si>
  <si>
    <t>Sam McNally</t>
  </si>
  <si>
    <t>17.00</t>
  </si>
  <si>
    <t>Rapolas STRIUKA</t>
  </si>
  <si>
    <t>Louis Elson</t>
  </si>
  <si>
    <t>Francisco NAVARRO CUTILLAS</t>
  </si>
  <si>
    <t>Gilles DE NEYER</t>
  </si>
  <si>
    <t>Petar DOGANOV</t>
  </si>
  <si>
    <t>17.19</t>
  </si>
  <si>
    <t>Nick Andrewartha</t>
  </si>
  <si>
    <t>17.25</t>
  </si>
  <si>
    <t>Jack VINCENT</t>
  </si>
  <si>
    <t>17.33</t>
  </si>
  <si>
    <t>Mike SANDSTROM</t>
  </si>
  <si>
    <t>USA</t>
  </si>
  <si>
    <t>Rob Fell</t>
  </si>
  <si>
    <t>17.43</t>
  </si>
  <si>
    <t>Morten Neve</t>
  </si>
  <si>
    <t>17.49</t>
  </si>
  <si>
    <t>Illian TONCHEV</t>
  </si>
  <si>
    <t>17.55</t>
  </si>
  <si>
    <t>Ondrej KVAKA</t>
  </si>
  <si>
    <t>18.00</t>
  </si>
  <si>
    <t>Ruairi SHORT</t>
  </si>
  <si>
    <t>Jonas MUNTHE</t>
  </si>
  <si>
    <t>18.27</t>
  </si>
  <si>
    <t>Andrew Peat</t>
  </si>
  <si>
    <t>18.31</t>
  </si>
  <si>
    <t>Wataru KUME</t>
  </si>
  <si>
    <t>JPN</t>
  </si>
  <si>
    <t>18.32</t>
  </si>
  <si>
    <t>Fiach O'ROURKE</t>
  </si>
  <si>
    <t>18.33</t>
  </si>
  <si>
    <t>Chen MIN</t>
  </si>
  <si>
    <t>CHN</t>
  </si>
  <si>
    <t>18.34</t>
  </si>
  <si>
    <t>John GOODWIN</t>
  </si>
  <si>
    <t>18.36</t>
  </si>
  <si>
    <t>Chen JUWEN</t>
  </si>
  <si>
    <t>18.44</t>
  </si>
  <si>
    <t>Robbie Anderson</t>
  </si>
  <si>
    <t>CAN</t>
  </si>
  <si>
    <t>18.49</t>
  </si>
  <si>
    <t>Yusuke OHASHI</t>
  </si>
  <si>
    <t>18.52</t>
  </si>
  <si>
    <t>Marty HAWKES-TEETER</t>
  </si>
  <si>
    <t>18.54</t>
  </si>
  <si>
    <t>Andy STRAT</t>
  </si>
  <si>
    <t>18.55</t>
  </si>
  <si>
    <t>Matt HRYCIUK</t>
  </si>
  <si>
    <t>Brian POON</t>
  </si>
  <si>
    <t>HKG</t>
  </si>
  <si>
    <t>19.22</t>
  </si>
  <si>
    <t>Taisuke KAMIYA</t>
  </si>
  <si>
    <t>19.25</t>
  </si>
  <si>
    <t>Shunsuke UNO</t>
  </si>
  <si>
    <t>19.57</t>
  </si>
  <si>
    <t>Malcolm WYATT-MAIR</t>
  </si>
  <si>
    <t>Yuki TSUCHIYA</t>
  </si>
  <si>
    <t>Yau Chiu HUI</t>
  </si>
  <si>
    <t>20.14</t>
  </si>
  <si>
    <t>Jonas MATHYS</t>
  </si>
  <si>
    <t>21.21</t>
  </si>
  <si>
    <t>Luca DALLAVALLE</t>
  </si>
  <si>
    <t>21.25</t>
  </si>
  <si>
    <t>Colm HILL</t>
  </si>
  <si>
    <t>21.39</t>
  </si>
  <si>
    <t>Chi Kin MAN</t>
  </si>
  <si>
    <t>21.50</t>
  </si>
  <si>
    <t>Nariaki KOMIYAMA</t>
  </si>
  <si>
    <t>Robbie PADDOCK</t>
  </si>
  <si>
    <t>22.16</t>
  </si>
  <si>
    <t>Ho Ching CHIU</t>
  </si>
  <si>
    <t>22.43</t>
  </si>
  <si>
    <t>Fraser Ross</t>
  </si>
  <si>
    <t>23.21</t>
  </si>
  <si>
    <t>Liang JIANLONG</t>
  </si>
  <si>
    <t>24.49</t>
  </si>
  <si>
    <t>Scott FOUBISTER</t>
  </si>
  <si>
    <t>25.00</t>
  </si>
  <si>
    <t>U Hang LEUNG</t>
  </si>
  <si>
    <t>35.53</t>
  </si>
  <si>
    <t>Frédéric TRANCHAND</t>
  </si>
  <si>
    <t>mp</t>
  </si>
  <si>
    <t>Philipp MULLER</t>
  </si>
  <si>
    <t>Mikus ZAGATA</t>
  </si>
  <si>
    <t>Riki CAMBRIDGE</t>
  </si>
  <si>
    <t>Evgeny PALADIEV</t>
  </si>
  <si>
    <t>Biel RAFOLS PERRAMON</t>
  </si>
  <si>
    <t>Nicholas SIMONIN</t>
  </si>
  <si>
    <t>Petr NURMUKHAMETOV</t>
  </si>
  <si>
    <t>dns</t>
  </si>
  <si>
    <t>Ola MARTNER</t>
  </si>
  <si>
    <t>W20, 2.7 km, 17 controls</t>
  </si>
  <si>
    <t>Eva SVENSSON</t>
  </si>
  <si>
    <t>13.19</t>
  </si>
  <si>
    <t>Sarka SVOBODNA</t>
  </si>
  <si>
    <t>13.20</t>
  </si>
  <si>
    <t>Maja ALM</t>
  </si>
  <si>
    <t>13.23</t>
  </si>
  <si>
    <t>Siri ULVESTAD</t>
  </si>
  <si>
    <t>13.35</t>
  </si>
  <si>
    <t>Jenny LÖNNKVIST</t>
  </si>
  <si>
    <t>13.37</t>
  </si>
  <si>
    <t>Anastasia TRUBKINA</t>
  </si>
  <si>
    <t>13.56</t>
  </si>
  <si>
    <t>Eva KABATHOVA</t>
  </si>
  <si>
    <t>Silje JAHREN</t>
  </si>
  <si>
    <t>Anna FORSBERG</t>
  </si>
  <si>
    <t>Ausra MIKSYTE</t>
  </si>
  <si>
    <t>Beata FALK</t>
  </si>
  <si>
    <t>Kine Hallan STEIWER</t>
  </si>
  <si>
    <t>Mariya SELEDKOVA</t>
  </si>
  <si>
    <t>14.21</t>
  </si>
  <si>
    <t>Heidi BAKSTEVOLD</t>
  </si>
  <si>
    <t>Sara WÜRMLI</t>
  </si>
  <si>
    <t>Signe KLINTING</t>
  </si>
  <si>
    <t>14.24</t>
  </si>
  <si>
    <t>Monika DOLEZALOVA</t>
  </si>
  <si>
    <t>Grete GUTMANN</t>
  </si>
  <si>
    <t>Greta KNARSTON</t>
  </si>
  <si>
    <t>14.29</t>
  </si>
  <si>
    <t>Judith WYDER</t>
  </si>
  <si>
    <t>14.33</t>
  </si>
  <si>
    <t>Lizzie INGHAM</t>
  </si>
  <si>
    <t>Ursula KADEN</t>
  </si>
  <si>
    <t>Vanessa Round</t>
  </si>
  <si>
    <t>14.36</t>
  </si>
  <si>
    <t>Gabija RAZAITYTE</t>
  </si>
  <si>
    <t>Ida BOBACH</t>
  </si>
  <si>
    <t>Marjo LIKANEN</t>
  </si>
  <si>
    <t>Olga IVANOVA</t>
  </si>
  <si>
    <t>Tanya FREY</t>
  </si>
  <si>
    <t>Léa VERCELLOTTI</t>
  </si>
  <si>
    <t>Fanni GYURKÓ</t>
  </si>
  <si>
    <t>14.48</t>
  </si>
  <si>
    <t>Marie WINKLER</t>
  </si>
  <si>
    <t>Tatyana MENDEL</t>
  </si>
  <si>
    <t>Ida Marie BJØRGUL</t>
  </si>
  <si>
    <t>14.55</t>
  </si>
  <si>
    <t>Saila KINNI</t>
  </si>
  <si>
    <t>Frida ASPNÄS</t>
  </si>
  <si>
    <t>15.00</t>
  </si>
  <si>
    <t>Heini SAARIMAKI</t>
  </si>
  <si>
    <t>Regula MÜLLER</t>
  </si>
  <si>
    <t>Sara ESKILSSON</t>
  </si>
  <si>
    <t>Anina SENN</t>
  </si>
  <si>
    <t>Aino LESKINEN</t>
  </si>
  <si>
    <t>Line SØDERLUND</t>
  </si>
  <si>
    <t>Heini PAPINSAARI</t>
  </si>
  <si>
    <t>Ivett HRENKÓ</t>
  </si>
  <si>
    <t>Sabine HAUSWIRTH</t>
  </si>
  <si>
    <t>Ona RAFOLS PERRAMON</t>
  </si>
  <si>
    <t>15.14</t>
  </si>
  <si>
    <t>Esther DOETSCH</t>
  </si>
  <si>
    <t>15.15</t>
  </si>
  <si>
    <t>Kate Rea</t>
  </si>
  <si>
    <t>Krista MIHAILOVA</t>
  </si>
  <si>
    <t>Eszter ÖRY</t>
  </si>
  <si>
    <t>15.23</t>
  </si>
  <si>
    <t>Ilze CAHRAUSA</t>
  </si>
  <si>
    <t>Mali NIELSEN</t>
  </si>
  <si>
    <t>Rachel Effeney</t>
  </si>
  <si>
    <t>15.28</t>
  </si>
  <si>
    <t>Alena TRAPEZNIKOVA</t>
  </si>
  <si>
    <t>Simona KAROCHOVA</t>
  </si>
  <si>
    <t>15.30</t>
  </si>
  <si>
    <t>Marie HAUERSLEV</t>
  </si>
  <si>
    <t>15.35</t>
  </si>
  <si>
    <t>Nicola Peat</t>
  </si>
  <si>
    <t>Rasa BRUNA</t>
  </si>
  <si>
    <t>15.46</t>
  </si>
  <si>
    <t>Kate MORRISON</t>
  </si>
  <si>
    <t>Nicole SCALET</t>
  </si>
  <si>
    <t>Rebecca ROBERTS</t>
  </si>
  <si>
    <t>Ines GRUNAU</t>
  </si>
  <si>
    <t>15.58</t>
  </si>
  <si>
    <t>Tessa HILL</t>
  </si>
  <si>
    <t>Belinda Lawford</t>
  </si>
  <si>
    <t>Anne EDWARDS</t>
  </si>
  <si>
    <t>Gaelle BARLET</t>
  </si>
  <si>
    <t>Bridget Anderson</t>
  </si>
  <si>
    <t>Heather Harding</t>
  </si>
  <si>
    <t>Karine D'HARREVILLE</t>
  </si>
  <si>
    <t>16.26</t>
  </si>
  <si>
    <t>Ugne GRIGONYTE</t>
  </si>
  <si>
    <t>Alicia GIL SANCHEZ</t>
  </si>
  <si>
    <t>16.43</t>
  </si>
  <si>
    <t>Ekaterina TEREKHOVA</t>
  </si>
  <si>
    <t>Tineke BERTHELSEN</t>
  </si>
  <si>
    <t>17.22</t>
  </si>
  <si>
    <t>Jessica Davis</t>
  </si>
  <si>
    <t>Carol Ross</t>
  </si>
  <si>
    <t>17.26</t>
  </si>
  <si>
    <t>Hollie ORR</t>
  </si>
  <si>
    <t>Carla GUILLEN ESCRIBA</t>
  </si>
  <si>
    <t>17.31</t>
  </si>
  <si>
    <t>Holly Kuestner</t>
  </si>
  <si>
    <t>Mayumi NEMOTO</t>
  </si>
  <si>
    <t>19.28</t>
  </si>
  <si>
    <t>Zhou XIANGYI</t>
  </si>
  <si>
    <t>19.41</t>
  </si>
  <si>
    <t>Ciara LARGEY</t>
  </si>
  <si>
    <t>19.48</t>
  </si>
  <si>
    <t>Feng JIAYI</t>
  </si>
  <si>
    <t>Muiharu TAKANO</t>
  </si>
  <si>
    <t>20.37</t>
  </si>
  <si>
    <t>Eileen UNDERWOOD</t>
  </si>
  <si>
    <t>21.33</t>
  </si>
  <si>
    <t>Yuki SHIRAKATA</t>
  </si>
  <si>
    <t>Stephanie KILLMAN</t>
  </si>
  <si>
    <t>22.52</t>
  </si>
  <si>
    <t>Masami TAGAWA</t>
  </si>
  <si>
    <t>23.31</t>
  </si>
  <si>
    <t>Lu JIAMIN</t>
  </si>
  <si>
    <t>Yukara NAGATA</t>
  </si>
  <si>
    <t>25.47</t>
  </si>
  <si>
    <t>Camilla BERGMANN</t>
  </si>
  <si>
    <t>Yukina AOYAMA</t>
  </si>
  <si>
    <t>Grupė: D20</t>
  </si>
  <si>
    <t>Pasirinkite dieną: 1 diena  </t>
  </si>
  <si>
    <t>Vieta</t>
  </si>
  <si>
    <t>Pavardė, vardas</t>
  </si>
  <si>
    <t>Klubas</t>
  </si>
  <si>
    <t>1 diena</t>
  </si>
  <si>
    <t>Weltzien Hultgren Ingunn</t>
  </si>
  <si>
    <t>Norway</t>
  </si>
  <si>
    <t>0:10:46.8</t>
  </si>
  <si>
    <t>Allston Hanny</t>
  </si>
  <si>
    <t>Australia</t>
  </si>
  <si>
    <t>0:10:50.1</t>
  </si>
  <si>
    <t>Svensson Eva</t>
  </si>
  <si>
    <t>Sweden</t>
  </si>
  <si>
    <t>0:11:25.3</t>
  </si>
  <si>
    <t>Vaculikova Jana</t>
  </si>
  <si>
    <t>Czech Republic</t>
  </si>
  <si>
    <t>0:11:32.5</t>
  </si>
  <si>
    <t>Terekhova Ekaterina</t>
  </si>
  <si>
    <t>Russia</t>
  </si>
  <si>
    <t>0:11:41.0</t>
  </si>
  <si>
    <t>Stand - Horn Welle Fanny</t>
  </si>
  <si>
    <t>0:11:42.0</t>
  </si>
  <si>
    <t>Flate Guro - Kval</t>
  </si>
  <si>
    <t>0:11:48.5</t>
  </si>
  <si>
    <t>A Skantze Elin</t>
  </si>
  <si>
    <t>0:11:48.9</t>
  </si>
  <si>
    <t>Lidstrom Linnea</t>
  </si>
  <si>
    <t>0:11:49.1</t>
  </si>
  <si>
    <t>Shilova Mariya</t>
  </si>
  <si>
    <t>0:11:51.3</t>
  </si>
  <si>
    <t>Rūkaitė Jūratė</t>
  </si>
  <si>
    <t>Lithuania</t>
  </si>
  <si>
    <t>0:11:54.0</t>
  </si>
  <si>
    <t>Wennman Heini</t>
  </si>
  <si>
    <t>Finland</t>
  </si>
  <si>
    <t>0:12:05.2</t>
  </si>
  <si>
    <t>Friederich Rahel</t>
  </si>
  <si>
    <t>Switzerland</t>
  </si>
  <si>
    <t>0:12:08.1</t>
  </si>
  <si>
    <t>Morrison Amber</t>
  </si>
  <si>
    <t>New Zealand</t>
  </si>
  <si>
    <t>0:12:16.3</t>
  </si>
  <si>
    <t>Nilsen Betty Ann Bjerkreim</t>
  </si>
  <si>
    <t>0:12:19.1</t>
  </si>
  <si>
    <t>Mironova Svetlana</t>
  </si>
  <si>
    <t>0:12:20.7</t>
  </si>
  <si>
    <t>Klinting Signe</t>
  </si>
  <si>
    <t>Denmark</t>
  </si>
  <si>
    <t>0:12:22.1</t>
  </si>
  <si>
    <t>Linde Ane</t>
  </si>
  <si>
    <t>0:12:23.9</t>
  </si>
  <si>
    <t>Sluta Olga</t>
  </si>
  <si>
    <t>Ukraine</t>
  </si>
  <si>
    <t>0:12:24.3</t>
  </si>
  <si>
    <t>Mikšytė Aušra</t>
  </si>
  <si>
    <t>0:12:27.0</t>
  </si>
  <si>
    <t>Hauswirth Sabine</t>
  </si>
  <si>
    <t>0:12:29.0</t>
  </si>
  <si>
    <t>Kinni Saila</t>
  </si>
  <si>
    <t>0:12:30.4</t>
  </si>
  <si>
    <t>Krafkova Lucie</t>
  </si>
  <si>
    <t>0:12:34.8</t>
  </si>
  <si>
    <t>Jahren Ekrole Silje</t>
  </si>
  <si>
    <t>0:12:35.2</t>
  </si>
  <si>
    <t>Machutova Lucie</t>
  </si>
  <si>
    <t>0:12:35.9</t>
  </si>
  <si>
    <t>Persson Anna</t>
  </si>
  <si>
    <t>0:12:36.5</t>
  </si>
  <si>
    <t>Miek Fabre</t>
  </si>
  <si>
    <t>Belgium</t>
  </si>
  <si>
    <t>0:12:37.2</t>
  </si>
  <si>
    <t>Duchova Iveta</t>
  </si>
  <si>
    <t>0:12:37.4</t>
  </si>
  <si>
    <t>Haajanen Sofia</t>
  </si>
  <si>
    <t>0:12:38.6</t>
  </si>
  <si>
    <t>Grigorova Antoniya</t>
  </si>
  <si>
    <t>Bulgaria</t>
  </si>
  <si>
    <t>0:12:40.2</t>
  </si>
  <si>
    <t>Macinska Jana</t>
  </si>
  <si>
    <t>Slovakia</t>
  </si>
  <si>
    <t>0:12:43.7</t>
  </si>
  <si>
    <t>Krischan Jutta</t>
  </si>
  <si>
    <t>Austria</t>
  </si>
  <si>
    <t>0:12:54.2</t>
  </si>
  <si>
    <t>Jonsson Johanna</t>
  </si>
  <si>
    <t>0:12:54.4</t>
  </si>
  <si>
    <t>Wurmli Sara</t>
  </si>
  <si>
    <t>0:12:54.6</t>
  </si>
  <si>
    <t>Seledkova Mariya</t>
  </si>
  <si>
    <t>0:12:55.9</t>
  </si>
  <si>
    <t>Grzelak Agnieszka</t>
  </si>
  <si>
    <t>Poland</t>
  </si>
  <si>
    <t>0:12:57.5</t>
  </si>
  <si>
    <t>Lusche Sara</t>
  </si>
  <si>
    <t>0:13:00.8</t>
  </si>
  <si>
    <t>Ingham Elizabeth</t>
  </si>
  <si>
    <t>0:13:00.9</t>
  </si>
  <si>
    <t>Chataing Amelie</t>
  </si>
  <si>
    <t>France</t>
  </si>
  <si>
    <t>0:13:05.6</t>
  </si>
  <si>
    <t>Ojanen Outi Paula</t>
  </si>
  <si>
    <t>0:13:05.7</t>
  </si>
  <si>
    <t>Machowska Weronika</t>
  </si>
  <si>
    <t>0:13:05.9</t>
  </si>
  <si>
    <t>Bergmann Camilla</t>
  </si>
  <si>
    <t>0:13:07.3</t>
  </si>
  <si>
    <t>Kalinichenko Ganna</t>
  </si>
  <si>
    <t>0:13:08.9</t>
  </si>
  <si>
    <t>Ewiak Alicja</t>
  </si>
  <si>
    <t>0:13:09.1</t>
  </si>
  <si>
    <t>Dolezalova Monika</t>
  </si>
  <si>
    <t>0:13:11.0</t>
  </si>
  <si>
    <t>Hrenko Ivett</t>
  </si>
  <si>
    <t>Hungary</t>
  </si>
  <si>
    <t>0:13:11.9</t>
  </si>
  <si>
    <t>Adolfsson Sofia</t>
  </si>
  <si>
    <t>0:13:13.3</t>
  </si>
  <si>
    <t>Hill Tessa</t>
  </si>
  <si>
    <t>Great Britain</t>
  </si>
  <si>
    <t>0:13:13.7</t>
  </si>
  <si>
    <t>Bobach Ida</t>
  </si>
  <si>
    <t>0:13:14.1</t>
  </si>
  <si>
    <t>Uotila Ulrika</t>
  </si>
  <si>
    <t>0:13:18.6</t>
  </si>
  <si>
    <t>Berthelsen Tineke</t>
  </si>
  <si>
    <t>0:13:18.7</t>
  </si>
  <si>
    <t>Roberts Rebecca</t>
  </si>
  <si>
    <t>0:13:19.4</t>
  </si>
  <si>
    <t>Gyurko Fanni</t>
  </si>
  <si>
    <t>0:13:20.4</t>
  </si>
  <si>
    <t>Khodan Tatiana</t>
  </si>
  <si>
    <t>Belarus</t>
  </si>
  <si>
    <t>0:13:22.7</t>
  </si>
  <si>
    <t>Kraemer Jitka</t>
  </si>
  <si>
    <t>Germany</t>
  </si>
  <si>
    <t>0:13:23.1</t>
  </si>
  <si>
    <t>Stucki Fabienne</t>
  </si>
  <si>
    <t>0:13:23.8</t>
  </si>
  <si>
    <t>Nielsen Fjogstad Mali</t>
  </si>
  <si>
    <t>0:13:26.0</t>
  </si>
  <si>
    <t>Zinchenko Lyudmila</t>
  </si>
  <si>
    <t>0:13:26.9</t>
  </si>
  <si>
    <t>Engeler Rachel</t>
  </si>
  <si>
    <t>0:13:32.2</t>
  </si>
  <si>
    <t>Zacharenko Viktorija</t>
  </si>
  <si>
    <t>0:13:34.9</t>
  </si>
  <si>
    <t>Scalet Nicole</t>
  </si>
  <si>
    <t>Italy</t>
  </si>
  <si>
    <t>0:13:37.4</t>
  </si>
  <si>
    <t>Round Vanessa</t>
  </si>
  <si>
    <t>0:13:38.8</t>
  </si>
  <si>
    <t>Kozlova Tatyana</t>
  </si>
  <si>
    <t>0:13:41.1</t>
  </si>
  <si>
    <t>Karochova Simona</t>
  </si>
  <si>
    <t>0:13:41.9</t>
  </si>
  <si>
    <t>Sidaravičiūtė Skaistė</t>
  </si>
  <si>
    <t>0:13:42.0</t>
  </si>
  <si>
    <t>Alm Maja</t>
  </si>
  <si>
    <t>0:13:43.6</t>
  </si>
  <si>
    <t>Bohm Marie Christine</t>
  </si>
  <si>
    <t>0:13:45.2</t>
  </si>
  <si>
    <t>D Harrevile Karine</t>
  </si>
  <si>
    <t>0:13:46.5</t>
  </si>
  <si>
    <t>Botsian Hanna</t>
  </si>
  <si>
    <t>0:13:47.3</t>
  </si>
  <si>
    <t>Soderlund Line</t>
  </si>
  <si>
    <t>0:13:47.7</t>
  </si>
  <si>
    <t>Doetsch Esther</t>
  </si>
  <si>
    <t>0:13:49.6</t>
  </si>
  <si>
    <t>Turka Janeta</t>
  </si>
  <si>
    <t>Latvia</t>
  </si>
  <si>
    <t>0:13:55.6</t>
  </si>
  <si>
    <t>Maggioni Federica</t>
  </si>
  <si>
    <t>0:13:55.8</t>
  </si>
  <si>
    <t>Fritsche Anne</t>
  </si>
  <si>
    <t>0:13:56.8</t>
  </si>
  <si>
    <t>Estonia</t>
  </si>
  <si>
    <t>0:14:02.4</t>
  </si>
  <si>
    <t>Neve Jasmine</t>
  </si>
  <si>
    <t>0:14:03.6</t>
  </si>
  <si>
    <t>Trifanova Olga</t>
  </si>
  <si>
    <t>0:14:04.8</t>
  </si>
  <si>
    <t>Laas Tiina</t>
  </si>
  <si>
    <t>Sakar Tena</t>
  </si>
  <si>
    <t>Croatia</t>
  </si>
  <si>
    <t>0:14:05.2</t>
  </si>
  <si>
    <t>Adams Lizzie</t>
  </si>
  <si>
    <t>0:14:07.7</t>
  </si>
  <si>
    <t>D Harreville Melanie</t>
  </si>
  <si>
    <t>0:14:08.9</t>
  </si>
  <si>
    <t>Szerrencsi Dora</t>
  </si>
  <si>
    <t>0:14:10.7</t>
  </si>
  <si>
    <t>Ziltsova Tetiana</t>
  </si>
  <si>
    <t>0:14:11.4</t>
  </si>
  <si>
    <t>Simion Marina</t>
  </si>
  <si>
    <t>0:14:15.5</t>
  </si>
  <si>
    <t>Tas Kata</t>
  </si>
  <si>
    <t>0:14:16.2</t>
  </si>
  <si>
    <t>Purvina Ineta</t>
  </si>
  <si>
    <t>0:14:18.7</t>
  </si>
  <si>
    <t>Casalinho Patricia</t>
  </si>
  <si>
    <t>Portugal</t>
  </si>
  <si>
    <t>0:14:19.0</t>
  </si>
  <si>
    <t>Kosinska Malgorzata</t>
  </si>
  <si>
    <t>0:14:23.1</t>
  </si>
  <si>
    <t>Elien Melis</t>
  </si>
  <si>
    <t>0:14:36.7</t>
  </si>
  <si>
    <t>Rea Kate</t>
  </si>
  <si>
    <t>0:14:37.5</t>
  </si>
  <si>
    <t>Sambi Sara</t>
  </si>
  <si>
    <t>0:14:40.2</t>
  </si>
  <si>
    <t>Iso Markku Paula</t>
  </si>
  <si>
    <t>0:14:41.5</t>
  </si>
  <si>
    <t>Niitsuma Michi</t>
  </si>
  <si>
    <t>Japan</t>
  </si>
  <si>
    <t>0:14:51.5</t>
  </si>
  <si>
    <t>Ross Carol</t>
  </si>
  <si>
    <t>Canada</t>
  </si>
  <si>
    <t>0:14:57.3</t>
  </si>
  <si>
    <t>Edwards Anne</t>
  </si>
  <si>
    <t>0:15:04.3</t>
  </si>
  <si>
    <t>Whitfield Kellie</t>
  </si>
  <si>
    <t>0:15:06.8</t>
  </si>
  <si>
    <t>Hodkinson Rose</t>
  </si>
  <si>
    <t>0:15:07.7</t>
  </si>
  <si>
    <t>Purina Ieva</t>
  </si>
  <si>
    <t>0:15:22.2</t>
  </si>
  <si>
    <t>Holmes Ruth</t>
  </si>
  <si>
    <t>0:15:22.8</t>
  </si>
  <si>
    <t>Shafer Skelton Anna</t>
  </si>
  <si>
    <t>0:15:23.4</t>
  </si>
  <si>
    <t>Fung Charmaine Kai Wing</t>
  </si>
  <si>
    <t>Hong kong, China</t>
  </si>
  <si>
    <t>0:15:41.7</t>
  </si>
  <si>
    <t>Rybakovaitė Kristina</t>
  </si>
  <si>
    <t>0:16:01.5</t>
  </si>
  <si>
    <t>Cavanagh Ainsley</t>
  </si>
  <si>
    <t>0:16:03.2</t>
  </si>
  <si>
    <t>Fleming Siobhan</t>
  </si>
  <si>
    <t>0:16:04.3</t>
  </si>
  <si>
    <t>Hataoka Shoko</t>
  </si>
  <si>
    <t>0:16:05.9</t>
  </si>
  <si>
    <t>Stepan Nikolina</t>
  </si>
  <si>
    <t>0:16:11.3</t>
  </si>
  <si>
    <t>Chan Pui Fung</t>
  </si>
  <si>
    <t>0:16:43.4</t>
  </si>
  <si>
    <t>Takano Miharu</t>
  </si>
  <si>
    <t>0:17:15.6</t>
  </si>
  <si>
    <t>Abe Yukari</t>
  </si>
  <si>
    <t>0:17:21.4</t>
  </si>
  <si>
    <t>Scheck Justine</t>
  </si>
  <si>
    <t>0:17:27.2</t>
  </si>
  <si>
    <t>Tusic Anamaria</t>
  </si>
  <si>
    <t>0:17:33.2</t>
  </si>
  <si>
    <t>Sekiya Marie</t>
  </si>
  <si>
    <t>0:17:37.9</t>
  </si>
  <si>
    <t>Worsham Franchesca</t>
  </si>
  <si>
    <t>0:17:38.6</t>
  </si>
  <si>
    <t>Lui Wai Ning</t>
  </si>
  <si>
    <t>0:17:56.4</t>
  </si>
  <si>
    <t>Ouellette Natasha</t>
  </si>
  <si>
    <t>0:18:18.0</t>
  </si>
  <si>
    <t>Matsunaga Masumi</t>
  </si>
  <si>
    <t>0:19:30.7</t>
  </si>
  <si>
    <t>Chan Wei Shuen Cheryl</t>
  </si>
  <si>
    <t>0:23:11.5</t>
  </si>
  <si>
    <t>Ptašekaite Rasa</t>
  </si>
  <si>
    <t>disq</t>
  </si>
  <si>
    <t>Wicha Iwona</t>
  </si>
  <si>
    <t>Bruvele Liene</t>
  </si>
  <si>
    <t>Barker Sophie</t>
  </si>
  <si>
    <t>Bouchet Charlotte</t>
  </si>
  <si>
    <t>Anais Goffre</t>
  </si>
  <si>
    <t>Grupė: H20</t>
  </si>
  <si>
    <t>Kristensson Mikael</t>
  </si>
  <si>
    <t>0:11:44.8</t>
  </si>
  <si>
    <t>0:11:53.5</t>
  </si>
  <si>
    <t>Glebov Ruslan</t>
  </si>
  <si>
    <t>0:11:55.9</t>
  </si>
  <si>
    <t>Jochen Verdeyen</t>
  </si>
  <si>
    <t>0:11:59.7</t>
  </si>
  <si>
    <t>Rizhkov Sergei</t>
  </si>
  <si>
    <t>0:12:02.4</t>
  </si>
  <si>
    <t>Parton Matthew</t>
  </si>
  <si>
    <t>0:12:08.4</t>
  </si>
  <si>
    <t>Benes Jan</t>
  </si>
  <si>
    <t>0:12:09.6</t>
  </si>
  <si>
    <t>Kovacs Adam</t>
  </si>
  <si>
    <t>0:12:16.5</t>
  </si>
  <si>
    <t>Bobach Soren</t>
  </si>
  <si>
    <t>0:12:17.0</t>
  </si>
  <si>
    <t>Chromy Adam</t>
  </si>
  <si>
    <t>0:12:17.2</t>
  </si>
  <si>
    <t>Lundanes Olav</t>
  </si>
  <si>
    <t>0:12:18.2</t>
  </si>
  <si>
    <t>Fraser Scott</t>
  </si>
  <si>
    <t>0:12:19.7</t>
  </si>
  <si>
    <t>Djurhuus Rasmus</t>
  </si>
  <si>
    <t>0:12:23.5</t>
  </si>
  <si>
    <t>Martner Ola</t>
  </si>
  <si>
    <t>0:12:26.5</t>
  </si>
  <si>
    <t>Korchagin Pavel</t>
  </si>
  <si>
    <t>0:12:27.6</t>
  </si>
  <si>
    <t>Bejbom David</t>
  </si>
  <si>
    <t>0:12:28.7</t>
  </si>
  <si>
    <t>Mathys Christian</t>
  </si>
  <si>
    <t>0:12:30.1</t>
  </si>
  <si>
    <t>Gvildys Jonas Vytautas</t>
  </si>
  <si>
    <t>0:12:30.9</t>
  </si>
  <si>
    <t>Kodeda Stepan</t>
  </si>
  <si>
    <t>0:12:31.2</t>
  </si>
  <si>
    <t>Hagler Sebastian</t>
  </si>
  <si>
    <t>0:12:31.9</t>
  </si>
  <si>
    <t>Bobach Christian</t>
  </si>
  <si>
    <t>0:12:32.5</t>
  </si>
  <si>
    <t>Kral Vojtech</t>
  </si>
  <si>
    <t>0:12:33.0</t>
  </si>
  <si>
    <t>Henych Martin</t>
  </si>
  <si>
    <t>0:12:34.1</t>
  </si>
  <si>
    <t>Seppi Andrea</t>
  </si>
  <si>
    <t>0:12:34.6</t>
  </si>
  <si>
    <t>Choban Oleksandr</t>
  </si>
  <si>
    <t>0:12:38.7</t>
  </si>
  <si>
    <t>Skarholt Anders</t>
  </si>
  <si>
    <t>0:12:41.5</t>
  </si>
  <si>
    <t>Jarveoja Mihkel</t>
  </si>
  <si>
    <t>0:12:43.1</t>
  </si>
  <si>
    <t>Wlodarczyk Kamil</t>
  </si>
  <si>
    <t>0:12:43.3</t>
  </si>
  <si>
    <t>Aleliūnas Vilius</t>
  </si>
  <si>
    <t>0:12:46.1</t>
  </si>
  <si>
    <t>Kovacs Robert</t>
  </si>
  <si>
    <t>0:12:47.2</t>
  </si>
  <si>
    <t>Vincent Coupat</t>
  </si>
  <si>
    <t>0:12:47.8</t>
  </si>
  <si>
    <t>Sagvolden Erik</t>
  </si>
  <si>
    <t>0:12:47.9</t>
  </si>
  <si>
    <t>Mihailovs Kalvis</t>
  </si>
  <si>
    <t>0:12:49.5</t>
  </si>
  <si>
    <t>Bergmann Sebastian</t>
  </si>
  <si>
    <t>0:12:52.5</t>
  </si>
  <si>
    <t>Folino Emil</t>
  </si>
  <si>
    <t>Tarasovs Anatolijs</t>
  </si>
  <si>
    <t>0:12:58.2</t>
  </si>
  <si>
    <t>Asikainen Aaro</t>
  </si>
  <si>
    <t>0:12:58.4</t>
  </si>
  <si>
    <t>Gerasimovas Andrejus</t>
  </si>
  <si>
    <t>Lamov Andrey</t>
  </si>
  <si>
    <t>Vaisanen Henrik</t>
  </si>
  <si>
    <t>0:13:03.0</t>
  </si>
  <si>
    <t>Smehlik Eduard</t>
  </si>
  <si>
    <t>0:13:03.1</t>
  </si>
  <si>
    <t>Indgard Froseth Ulf</t>
  </si>
  <si>
    <t>0:13:05.1</t>
  </si>
  <si>
    <t>Jonas Rass</t>
  </si>
  <si>
    <t>0:13:06.2</t>
  </si>
  <si>
    <t>Pancerowicz Tomasz</t>
  </si>
  <si>
    <t>Coombs Duncan</t>
  </si>
  <si>
    <t>0:13:07.5</t>
  </si>
  <si>
    <t>Dallavalle Luca</t>
  </si>
  <si>
    <t>0:13:07.7</t>
  </si>
  <si>
    <t>Beliūnas Vytautas</t>
  </si>
  <si>
    <t>0:13:09.4</t>
  </si>
  <si>
    <t>Lang Thomas</t>
  </si>
  <si>
    <t>0:13:09.7</t>
  </si>
  <si>
    <t>Uppill Simon</t>
  </si>
  <si>
    <t>0:13:12.1</t>
  </si>
  <si>
    <t>Hubmann Martin</t>
  </si>
  <si>
    <t>0:13:13.4</t>
  </si>
  <si>
    <t>Simpson Martin</t>
  </si>
  <si>
    <t>0:13:14.5</t>
  </si>
  <si>
    <t>Chepelin Oleg</t>
  </si>
  <si>
    <t>Liukkonen Oskari</t>
  </si>
  <si>
    <t>0:13:15.6</t>
  </si>
  <si>
    <t>Smyth Ryan</t>
  </si>
  <si>
    <t>Renzullo Alfredo</t>
  </si>
  <si>
    <t>Spain</t>
  </si>
  <si>
    <t>0:13:19.3</t>
  </si>
  <si>
    <t>Starov Oleksandr</t>
  </si>
  <si>
    <t>0:13:19.8</t>
  </si>
  <si>
    <t>Fredriksson John</t>
  </si>
  <si>
    <t>0:13:20.0</t>
  </si>
  <si>
    <t>Tamas Bogya</t>
  </si>
  <si>
    <t>Romania</t>
  </si>
  <si>
    <t>0:13:22.0</t>
  </si>
  <si>
    <t>Toth Adam</t>
  </si>
  <si>
    <t>0:13:22.5</t>
  </si>
  <si>
    <t>Hodler Simon</t>
  </si>
  <si>
    <t>0:13:23.2</t>
  </si>
  <si>
    <t>Glazurov Denis</t>
  </si>
  <si>
    <t>0:13:24.5</t>
  </si>
  <si>
    <t>Bastien Mengin</t>
  </si>
  <si>
    <t>0:13:24.9</t>
  </si>
  <si>
    <t>Tullie James</t>
  </si>
  <si>
    <t>0:13:25.2</t>
  </si>
  <si>
    <t>Lubkiewicz Tomasz</t>
  </si>
  <si>
    <t>0:13:27.0</t>
  </si>
  <si>
    <t>Heikka Janne</t>
  </si>
  <si>
    <t>0:13:27.4</t>
  </si>
  <si>
    <t>Chorniy Vitaliy</t>
  </si>
  <si>
    <t>0:13:29.0</t>
  </si>
  <si>
    <t>Taivainen Olli Markus</t>
  </si>
  <si>
    <t>Wenslaw Mateusz</t>
  </si>
  <si>
    <t>0:13:29.4</t>
  </si>
  <si>
    <t>Krajcik Michal</t>
  </si>
  <si>
    <t>0:13:31.7</t>
  </si>
  <si>
    <t>Schirm Erin</t>
  </si>
  <si>
    <t>0:13:32.8</t>
  </si>
  <si>
    <t>Silva Miguel</t>
  </si>
  <si>
    <t>0:13:36.1</t>
  </si>
  <si>
    <t>Roze Renars</t>
  </si>
  <si>
    <t>0:13:36.2</t>
  </si>
  <si>
    <t>Sandstrom Michael</t>
  </si>
  <si>
    <t>0:13:36.5</t>
  </si>
  <si>
    <t>Fredrickson John</t>
  </si>
  <si>
    <t>0:13:39.8</t>
  </si>
  <si>
    <t>Mira Nestor Rico</t>
  </si>
  <si>
    <t>0:13:40.3</t>
  </si>
  <si>
    <t>Tullie Douglas</t>
  </si>
  <si>
    <t>0:13:41.0</t>
  </si>
  <si>
    <t>Kyburz Andreas</t>
  </si>
  <si>
    <t>0:13:43.2</t>
  </si>
  <si>
    <t>Nogueira De La Muela Luis</t>
  </si>
  <si>
    <t>0:13:47.1</t>
  </si>
  <si>
    <t>Losch Soren</t>
  </si>
  <si>
    <t>0:13:47.6</t>
  </si>
  <si>
    <t>Mazur Martin</t>
  </si>
  <si>
    <t>0:13:48.3</t>
  </si>
  <si>
    <t>Scown Murray</t>
  </si>
  <si>
    <t>0:13:48.9</t>
  </si>
  <si>
    <t>Kamenarov Zlatko</t>
  </si>
  <si>
    <t>0:13:51.5</t>
  </si>
  <si>
    <t>Merida Sanchis Juan Manuel</t>
  </si>
  <si>
    <t>0:13:52.6</t>
  </si>
  <si>
    <t>Hoekx Jeroen</t>
  </si>
  <si>
    <t>0:13:53.0</t>
  </si>
  <si>
    <t>Johan Goubau</t>
  </si>
  <si>
    <t>0:13:53.2</t>
  </si>
  <si>
    <t>Taivainen Juho Matti</t>
  </si>
  <si>
    <t>0:13:53.7</t>
  </si>
  <si>
    <t>Szabo Rastislav</t>
  </si>
  <si>
    <t>0:13:54.3</t>
  </si>
  <si>
    <t>Brandt Christoph</t>
  </si>
  <si>
    <t>0:13:56.1</t>
  </si>
  <si>
    <t>Johansson Fredrik</t>
  </si>
  <si>
    <t>Strat Andrew</t>
  </si>
  <si>
    <t>0:13:59.0</t>
  </si>
  <si>
    <t>Tonchev Ilian</t>
  </si>
  <si>
    <t>Naunton Christopher</t>
  </si>
  <si>
    <t>0:13:59.7</t>
  </si>
  <si>
    <t>Mercer Joe</t>
  </si>
  <si>
    <t>0:13:59.9</t>
  </si>
  <si>
    <t>Danailov Ivaylo</t>
  </si>
  <si>
    <t>0:14:00.3</t>
  </si>
  <si>
    <t>Doganov Georgi</t>
  </si>
  <si>
    <t>0:14:00.8</t>
  </si>
  <si>
    <t>Jeremy Genar</t>
  </si>
  <si>
    <t>0:14:01.2</t>
  </si>
  <si>
    <t>Tranchant Frederic</t>
  </si>
  <si>
    <t>0:14:06.5</t>
  </si>
  <si>
    <t>Malsroos Lauri</t>
  </si>
  <si>
    <t>Kietis Margers</t>
  </si>
  <si>
    <t>0:14:11.3</t>
  </si>
  <si>
    <t>Lutzkendorf Paul</t>
  </si>
  <si>
    <t>0:14:12.1</t>
  </si>
  <si>
    <t>Jager Simon</t>
  </si>
  <si>
    <t>0:14:13.9</t>
  </si>
  <si>
    <t>Foubister Scott</t>
  </si>
  <si>
    <t>0:14:16.7</t>
  </si>
  <si>
    <t>Kim Wallaert</t>
  </si>
  <si>
    <t>Konotopetz Darius</t>
  </si>
  <si>
    <t>Schiavio Emilien</t>
  </si>
  <si>
    <t>0:14:19.1</t>
  </si>
  <si>
    <t>Sars Martins</t>
  </si>
  <si>
    <t>Bosina Ernst</t>
  </si>
  <si>
    <t>0:14:20.6</t>
  </si>
  <si>
    <t>Paddock Robbie</t>
  </si>
  <si>
    <t>0:14:22.1</t>
  </si>
  <si>
    <t>McNally Samuel</t>
  </si>
  <si>
    <t>0:14:24.3</t>
  </si>
  <si>
    <t>Vasilenko Dmitrij</t>
  </si>
  <si>
    <t>0:14:25.3</t>
  </si>
  <si>
    <t>Philip Lund Giodesen</t>
  </si>
  <si>
    <t>0:14:28.8</t>
  </si>
  <si>
    <t>Cheung Chi Ko Abdon</t>
  </si>
  <si>
    <t>0:14:29.9</t>
  </si>
  <si>
    <t>Kvaka Ondrej</t>
  </si>
  <si>
    <t>0:14:30.4</t>
  </si>
  <si>
    <t>Rafols Perramon Biel</t>
  </si>
  <si>
    <t>0:14:33.9</t>
  </si>
  <si>
    <t>Nowacki Lukasz</t>
  </si>
  <si>
    <t>0:14:36.9</t>
  </si>
  <si>
    <t>Laguna Esteban Juan Antonio</t>
  </si>
  <si>
    <t>0:14:39.1</t>
  </si>
  <si>
    <t>Norbch Torgeir</t>
  </si>
  <si>
    <t>0:14:44.9</t>
  </si>
  <si>
    <t>Chijiiwa Hitomi</t>
  </si>
  <si>
    <t>0:14:45.6</t>
  </si>
  <si>
    <t>Barr Evan</t>
  </si>
  <si>
    <t>Mazurek Filip</t>
  </si>
  <si>
    <t>0:14:47.0</t>
  </si>
  <si>
    <t>Barkai Neve</t>
  </si>
  <si>
    <t>Israel</t>
  </si>
  <si>
    <t>0:14:48.5</t>
  </si>
  <si>
    <t>Addison Simon</t>
  </si>
  <si>
    <t>0:14:49.8</t>
  </si>
  <si>
    <t>Long Alastair</t>
  </si>
  <si>
    <t>0:14:51.3</t>
  </si>
  <si>
    <t>Salvioni Gianluca</t>
  </si>
  <si>
    <t>0:14:52.9</t>
  </si>
  <si>
    <t>Sabaliauskas Giedrius</t>
  </si>
  <si>
    <t>0:15:07.3</t>
  </si>
  <si>
    <t>Simonin Nicolas</t>
  </si>
  <si>
    <t>Ireland</t>
  </si>
  <si>
    <t>0:15:08.6</t>
  </si>
  <si>
    <t>Pittau Lorenzo</t>
  </si>
  <si>
    <t>0:15:14.2</t>
  </si>
  <si>
    <t>O Boyle Seamus</t>
  </si>
  <si>
    <t>0:15:17.2</t>
  </si>
  <si>
    <t>Uno Natsuki</t>
  </si>
  <si>
    <t>0:15:21.6</t>
  </si>
  <si>
    <t>Hemer Dylan</t>
  </si>
  <si>
    <t>South Africa</t>
  </si>
  <si>
    <t>0:15:37.8</t>
  </si>
  <si>
    <t>Sakida Takafumi</t>
  </si>
  <si>
    <t>0:15:38.7</t>
  </si>
  <si>
    <t>Ramos Andre</t>
  </si>
  <si>
    <t>0:15:38.8</t>
  </si>
  <si>
    <t>Higgins Patrick</t>
  </si>
  <si>
    <t>0:15:41.1</t>
  </si>
  <si>
    <t>Okamoto Masashi</t>
  </si>
  <si>
    <t>0:15:44.8</t>
  </si>
  <si>
    <t>Man Chi Kin</t>
  </si>
  <si>
    <t>0:15:57.9</t>
  </si>
  <si>
    <t>Pope Alex</t>
  </si>
  <si>
    <t>0:15:58.8</t>
  </si>
  <si>
    <t>Ben Yosef Dolev</t>
  </si>
  <si>
    <t>0:15:58.9</t>
  </si>
  <si>
    <t>Komiyama Nariaki</t>
  </si>
  <si>
    <t>0:16:04.0</t>
  </si>
  <si>
    <t>Hawkes - Teeter Marty</t>
  </si>
  <si>
    <t>0:16:08.8</t>
  </si>
  <si>
    <t>Ban Tsuyoshi</t>
  </si>
  <si>
    <t>0:16:10.8</t>
  </si>
  <si>
    <t>Grigorov Ivan</t>
  </si>
  <si>
    <t>0:16:12.4</t>
  </si>
  <si>
    <t>Ross Fraser</t>
  </si>
  <si>
    <t>0:16:47.0</t>
  </si>
  <si>
    <t>Jurčic Leon</t>
  </si>
  <si>
    <t>0:16:50.8</t>
  </si>
  <si>
    <t>Phelan Benoit</t>
  </si>
  <si>
    <t>0:16:59.2</t>
  </si>
  <si>
    <t>Owen Dougal</t>
  </si>
  <si>
    <t>0:17:04.6</t>
  </si>
  <si>
    <t>Cambrige Riki</t>
  </si>
  <si>
    <t>0:17:15.1</t>
  </si>
  <si>
    <t>Zabaev Denis</t>
  </si>
  <si>
    <t>0:17:18.6</t>
  </si>
  <si>
    <t>Poon Brian Wing Young</t>
  </si>
  <si>
    <t>0:17:38.4</t>
  </si>
  <si>
    <t>Hui Yau Chiu</t>
  </si>
  <si>
    <t>0:21:15.1</t>
  </si>
  <si>
    <t>Rešetar Luka</t>
  </si>
  <si>
    <t>0:25:06.1</t>
  </si>
  <si>
    <t>Marchuk Oleksandr</t>
  </si>
  <si>
    <t>Marcinkevičius Robertas</t>
  </si>
  <si>
    <t>Valla Clement</t>
  </si>
  <si>
    <t>Heiman Eyal</t>
  </si>
  <si>
    <t>Hryciuk Matt</t>
  </si>
  <si>
    <t>Rathgeb Christoph</t>
  </si>
  <si>
    <t>Panchenko Artem</t>
  </si>
  <si>
    <t>Mo Dyrhaug Tore</t>
  </si>
  <si>
    <t>Pereira Daniel Antonio</t>
  </si>
  <si>
    <t>Kragh Rasmus Kiilerich</t>
  </si>
  <si>
    <t>Alvarez Alexandre</t>
  </si>
  <si>
    <t>Simion Giancarlo</t>
  </si>
  <si>
    <t>Alekseenok Aleksei</t>
  </si>
  <si>
    <t>Caics Gatis</t>
  </si>
  <si>
    <t>Boichut Charly</t>
  </si>
  <si>
    <r>
      <t>Trasa:</t>
    </r>
    <r>
      <rPr>
        <sz val="8"/>
        <rFont val="Verdana"/>
        <family val="2"/>
      </rPr>
      <t xml:space="preserve"> 2.500 km 13 KP</t>
    </r>
  </si>
  <si>
    <r>
      <t>Trasa:</t>
    </r>
    <r>
      <rPr>
        <sz val="8"/>
        <rFont val="Verdana"/>
        <family val="2"/>
      </rPr>
      <t xml:space="preserve"> 3.100 km 15 KP</t>
    </r>
  </si>
  <si>
    <t>Australija</t>
  </si>
  <si>
    <t>Druskininkai-06</t>
  </si>
  <si>
    <t>SPRINTAS</t>
  </si>
  <si>
    <t>M20, 11.1 km, 27 controls</t>
  </si>
  <si>
    <t>71.30</t>
  </si>
  <si>
    <t>75.31</t>
  </si>
  <si>
    <t>76.42</t>
  </si>
  <si>
    <t>77.40</t>
  </si>
  <si>
    <t>77.51</t>
  </si>
  <si>
    <t>77.58</t>
  </si>
  <si>
    <t>77.59</t>
  </si>
  <si>
    <t>78.24</t>
  </si>
  <si>
    <t>78.29</t>
  </si>
  <si>
    <t>78.41</t>
  </si>
  <si>
    <t>78.51</t>
  </si>
  <si>
    <t>79.31</t>
  </si>
  <si>
    <t>79.51</t>
  </si>
  <si>
    <t>Simon HODLER</t>
  </si>
  <si>
    <t>80.48</t>
  </si>
  <si>
    <t>80.51</t>
  </si>
  <si>
    <t>80.52</t>
  </si>
  <si>
    <t>81.14</t>
  </si>
  <si>
    <t>81.15</t>
  </si>
  <si>
    <t>81.21</t>
  </si>
  <si>
    <t>81.50</t>
  </si>
  <si>
    <t>81.51</t>
  </si>
  <si>
    <t>82.14</t>
  </si>
  <si>
    <t>82.50</t>
  </si>
  <si>
    <t>82.52</t>
  </si>
  <si>
    <t>83.19</t>
  </si>
  <si>
    <t>83.55</t>
  </si>
  <si>
    <t>83.57</t>
  </si>
  <si>
    <t>84.34</t>
  </si>
  <si>
    <t>84.46</t>
  </si>
  <si>
    <t>84.56</t>
  </si>
  <si>
    <t>85.24</t>
  </si>
  <si>
    <t>85.35</t>
  </si>
  <si>
    <t>85.51</t>
  </si>
  <si>
    <t>85.55</t>
  </si>
  <si>
    <t>85.58</t>
  </si>
  <si>
    <t>86.25</t>
  </si>
  <si>
    <t>86.47</t>
  </si>
  <si>
    <t>86.55</t>
  </si>
  <si>
    <t>87.00</t>
  </si>
  <si>
    <t>87.16</t>
  </si>
  <si>
    <t>87.25</t>
  </si>
  <si>
    <t>87.31</t>
  </si>
  <si>
    <t>87.39</t>
  </si>
  <si>
    <t>88.16</t>
  </si>
  <si>
    <t>Eduard SMEHLIK</t>
  </si>
  <si>
    <t>88.31</t>
  </si>
  <si>
    <t>88.49</t>
  </si>
  <si>
    <t>89.23</t>
  </si>
  <si>
    <t>89.25</t>
  </si>
  <si>
    <t>89.30</t>
  </si>
  <si>
    <t>89.39</t>
  </si>
  <si>
    <t>89.44</t>
  </si>
  <si>
    <t>89.48</t>
  </si>
  <si>
    <t>90.00</t>
  </si>
  <si>
    <t>90.16</t>
  </si>
  <si>
    <t>90.30</t>
  </si>
  <si>
    <t>91.16</t>
  </si>
  <si>
    <t>91.27</t>
  </si>
  <si>
    <t>92.15</t>
  </si>
  <si>
    <t>92.40</t>
  </si>
  <si>
    <t>94.21</t>
  </si>
  <si>
    <t>94.55</t>
  </si>
  <si>
    <t>Phillipp MULLER</t>
  </si>
  <si>
    <t>95.47</t>
  </si>
  <si>
    <t>97.22</t>
  </si>
  <si>
    <t>97.31</t>
  </si>
  <si>
    <t>97.33</t>
  </si>
  <si>
    <t>97.40</t>
  </si>
  <si>
    <t>97.44</t>
  </si>
  <si>
    <t>97.51</t>
  </si>
  <si>
    <t>99.22</t>
  </si>
  <si>
    <t>99.59</t>
  </si>
  <si>
    <t>100.20</t>
  </si>
  <si>
    <t>101.28</t>
  </si>
  <si>
    <t>102.46</t>
  </si>
  <si>
    <t>103.46</t>
  </si>
  <si>
    <t>104.27</t>
  </si>
  <si>
    <t>105.51</t>
  </si>
  <si>
    <t>106.01</t>
  </si>
  <si>
    <t>106.49</t>
  </si>
  <si>
    <t>107.43</t>
  </si>
  <si>
    <t>108.49</t>
  </si>
  <si>
    <t>109.52</t>
  </si>
  <si>
    <t>115.44</t>
  </si>
  <si>
    <t>116.09</t>
  </si>
  <si>
    <t>117.10</t>
  </si>
  <si>
    <t>118.16</t>
  </si>
  <si>
    <t>118.43</t>
  </si>
  <si>
    <t>120.31</t>
  </si>
  <si>
    <t>120.37</t>
  </si>
  <si>
    <t>126.09</t>
  </si>
  <si>
    <t>128.21</t>
  </si>
  <si>
    <t>133.45</t>
  </si>
  <si>
    <t>134.19</t>
  </si>
  <si>
    <t>135.18</t>
  </si>
  <si>
    <t>136.56</t>
  </si>
  <si>
    <t>136.59</t>
  </si>
  <si>
    <t>137.34</t>
  </si>
  <si>
    <t>141.48</t>
  </si>
  <si>
    <t>145.18</t>
  </si>
  <si>
    <t>157.46</t>
  </si>
  <si>
    <t>162.05</t>
  </si>
  <si>
    <t>169.03</t>
  </si>
  <si>
    <t>172.01</t>
  </si>
  <si>
    <t>180.47</t>
  </si>
  <si>
    <t>184.54</t>
  </si>
  <si>
    <t>W20, 7.2 km, 16 controls</t>
  </si>
  <si>
    <t>60.47</t>
  </si>
  <si>
    <t>61.13</t>
  </si>
  <si>
    <t>61.48</t>
  </si>
  <si>
    <t>62.16</t>
  </si>
  <si>
    <t>62.34</t>
  </si>
  <si>
    <t>62.50</t>
  </si>
  <si>
    <t>63.48</t>
  </si>
  <si>
    <t>64.16</t>
  </si>
  <si>
    <t>65.36</t>
  </si>
  <si>
    <t>66.13</t>
  </si>
  <si>
    <t>66.23</t>
  </si>
  <si>
    <t>66.24</t>
  </si>
  <si>
    <t>66.36</t>
  </si>
  <si>
    <t>66.42</t>
  </si>
  <si>
    <t>67.46</t>
  </si>
  <si>
    <t>67.51</t>
  </si>
  <si>
    <t>68.23</t>
  </si>
  <si>
    <t>Marjo LIIKANEN</t>
  </si>
  <si>
    <t>68.40</t>
  </si>
  <si>
    <t>68.56</t>
  </si>
  <si>
    <t>68.57</t>
  </si>
  <si>
    <t>69.15</t>
  </si>
  <si>
    <t>69.54</t>
  </si>
  <si>
    <t>70.16</t>
  </si>
  <si>
    <t>70.19</t>
  </si>
  <si>
    <t>Ursula KADAN</t>
  </si>
  <si>
    <t>70.30</t>
  </si>
  <si>
    <t>70.49</t>
  </si>
  <si>
    <t>70.54</t>
  </si>
  <si>
    <t>71.44</t>
  </si>
  <si>
    <t>71.46</t>
  </si>
  <si>
    <t>71.57</t>
  </si>
  <si>
    <t>72.13</t>
  </si>
  <si>
    <t>72.22</t>
  </si>
  <si>
    <t>72.23</t>
  </si>
  <si>
    <t>72.43</t>
  </si>
  <si>
    <t>72.47</t>
  </si>
  <si>
    <t>72.50</t>
  </si>
  <si>
    <t>Eleri HIRV</t>
  </si>
  <si>
    <t>72.56</t>
  </si>
  <si>
    <t>72.59</t>
  </si>
  <si>
    <t>73.17</t>
  </si>
  <si>
    <t>73.20</t>
  </si>
  <si>
    <t>73.27</t>
  </si>
  <si>
    <t>73.52</t>
  </si>
  <si>
    <t>73.56</t>
  </si>
  <si>
    <t>75.48</t>
  </si>
  <si>
    <t>76.18</t>
  </si>
  <si>
    <t>76.24</t>
  </si>
  <si>
    <t>76.57</t>
  </si>
  <si>
    <t>77.14</t>
  </si>
  <si>
    <t>77.16</t>
  </si>
  <si>
    <t>77.28</t>
  </si>
  <si>
    <t>77.56</t>
  </si>
  <si>
    <t>80.21</t>
  </si>
  <si>
    <t>80.30</t>
  </si>
  <si>
    <t>80.35</t>
  </si>
  <si>
    <t>80.36</t>
  </si>
  <si>
    <t>80.54</t>
  </si>
  <si>
    <t>80.55</t>
  </si>
  <si>
    <t>81.44</t>
  </si>
  <si>
    <t>82.18</t>
  </si>
  <si>
    <t>83.36</t>
  </si>
  <si>
    <t>84.25</t>
  </si>
  <si>
    <t>87.18</t>
  </si>
  <si>
    <t>88.19</t>
  </si>
  <si>
    <t>88.32</t>
  </si>
  <si>
    <t>89.21</t>
  </si>
  <si>
    <t>89.58</t>
  </si>
  <si>
    <t>Kati ROONI</t>
  </si>
  <si>
    <t>90.29</t>
  </si>
  <si>
    <t>90.55</t>
  </si>
  <si>
    <t>91.24</t>
  </si>
  <si>
    <t>96.27</t>
  </si>
  <si>
    <t>100.57</t>
  </si>
  <si>
    <t>101.01</t>
  </si>
  <si>
    <t>117.41</t>
  </si>
  <si>
    <t>120.57</t>
  </si>
  <si>
    <t>121.00</t>
  </si>
  <si>
    <t>123.40</t>
  </si>
  <si>
    <t>126.18</t>
  </si>
  <si>
    <t>129.23</t>
  </si>
  <si>
    <t>168.04</t>
  </si>
  <si>
    <t>85::11,0</t>
  </si>
  <si>
    <t>ilga</t>
  </si>
  <si>
    <r>
      <t>Patrik KAR</t>
    </r>
    <r>
      <rPr>
        <b/>
        <sz val="12"/>
        <color indexed="10"/>
        <rFont val="Arial"/>
        <family val="2"/>
      </rPr>
      <t>L</t>
    </r>
    <r>
      <rPr>
        <b/>
        <sz val="10"/>
        <rFont val="Arial"/>
        <family val="2"/>
      </rPr>
      <t xml:space="preserve">SSON </t>
    </r>
    <r>
      <rPr>
        <b/>
        <sz val="10"/>
        <color indexed="10"/>
        <rFont val="Arial"/>
        <family val="2"/>
      </rPr>
      <t>???</t>
    </r>
  </si>
  <si>
    <r>
      <t>Kar</t>
    </r>
    <r>
      <rPr>
        <b/>
        <sz val="10"/>
        <color indexed="10"/>
        <rFont val="Verdana"/>
        <family val="2"/>
      </rPr>
      <t>i</t>
    </r>
    <r>
      <rPr>
        <sz val="8"/>
        <rFont val="Verdana"/>
        <family val="2"/>
      </rPr>
      <t>sson Patrik</t>
    </r>
    <r>
      <rPr>
        <sz val="8"/>
        <color indexed="10"/>
        <rFont val="Verdana"/>
        <family val="2"/>
      </rPr>
      <t>???</t>
    </r>
  </si>
  <si>
    <r>
      <t>?</t>
    </r>
    <r>
      <rPr>
        <sz val="10"/>
        <rFont val="Arial"/>
        <family val="0"/>
      </rPr>
      <t>41</t>
    </r>
  </si>
  <si>
    <r>
      <t>?</t>
    </r>
    <r>
      <rPr>
        <sz val="10"/>
        <rFont val="Arial"/>
        <family val="0"/>
      </rPr>
      <t>76</t>
    </r>
  </si>
  <si>
    <t>sprint.</t>
  </si>
  <si>
    <t xml:space="preserve">             užimtos vietos</t>
  </si>
  <si>
    <t>vietų</t>
  </si>
  <si>
    <t>suma</t>
  </si>
  <si>
    <t xml:space="preserve">Ida BOBACH </t>
  </si>
  <si>
    <r>
      <t>Patrik KAR</t>
    </r>
    <r>
      <rPr>
        <b/>
        <sz val="10"/>
        <color indexed="10"/>
        <rFont val="Arial"/>
        <family val="0"/>
      </rPr>
      <t>L</t>
    </r>
    <r>
      <rPr>
        <b/>
        <sz val="10"/>
        <rFont val="Arial"/>
        <family val="0"/>
      </rPr>
      <t xml:space="preserve">SSON </t>
    </r>
    <r>
      <rPr>
        <b/>
        <sz val="10"/>
        <color indexed="10"/>
        <rFont val="Arial"/>
        <family val="0"/>
      </rPr>
      <t>???</t>
    </r>
  </si>
  <si>
    <r>
      <t>Trasa:</t>
    </r>
    <r>
      <rPr>
        <sz val="9"/>
        <rFont val="Verdana"/>
        <family val="2"/>
      </rPr>
      <t xml:space="preserve"> 8.640 km 17 KP</t>
    </r>
  </si>
  <si>
    <t>Weltzien Ingunn Hutgren</t>
  </si>
  <si>
    <t>Hirv Eleri</t>
  </si>
  <si>
    <t>Gutmann Grete</t>
  </si>
  <si>
    <t>Jahren Silje Ekrole</t>
  </si>
  <si>
    <t>Iso - Markku Paula</t>
  </si>
  <si>
    <t>Ojanen Outi</t>
  </si>
  <si>
    <t>Nielsen Mali Fjogstad</t>
  </si>
  <si>
    <t>Goffre Anais</t>
  </si>
  <si>
    <t>Stand - Horn Fanny Welle</t>
  </si>
  <si>
    <t>Flate - Kval Guro</t>
  </si>
  <si>
    <t>Trei Ly</t>
  </si>
  <si>
    <t>Botian Hanna</t>
  </si>
  <si>
    <t>Khodran Tatiana</t>
  </si>
  <si>
    <t>Zhyltsova Tetiana</t>
  </si>
  <si>
    <t>Grupė: M20</t>
  </si>
  <si>
    <r>
      <t>Trasa:</t>
    </r>
    <r>
      <rPr>
        <sz val="9"/>
        <rFont val="Verdana"/>
        <family val="2"/>
      </rPr>
      <t xml:space="preserve"> 12.470 km 23 KP</t>
    </r>
  </si>
  <si>
    <t>Puusepp Markus</t>
  </si>
  <si>
    <t>Coupat Vincent</t>
  </si>
  <si>
    <t>Norbech Torgeir</t>
  </si>
  <si>
    <t>Lund Philip Giodesen</t>
  </si>
  <si>
    <t>Tammemae Lauri</t>
  </si>
  <si>
    <t>Sild Timo</t>
  </si>
  <si>
    <t>Indgard Ulf Froseth</t>
  </si>
  <si>
    <t>Rico Mira Nestor</t>
  </si>
  <si>
    <t>Tranchand Frederic</t>
  </si>
  <si>
    <t>Rizhov Sergei</t>
  </si>
  <si>
    <t>Mo Tore Dyrhaug</t>
  </si>
  <si>
    <t>Mengin Bastien</t>
  </si>
  <si>
    <t>Jeroen Hoekx</t>
  </si>
  <si>
    <t>Hawkes Teeter</t>
  </si>
  <si>
    <t>Mcnally Samuel</t>
  </si>
  <si>
    <t>Karisson Patrik</t>
  </si>
  <si>
    <t>Felix Vandemeulebroeck</t>
  </si>
  <si>
    <r>
      <t>Patrik KAR</t>
    </r>
    <r>
      <rPr>
        <b/>
        <sz val="12"/>
        <color indexed="10"/>
        <rFont val="Arial"/>
        <family val="2"/>
      </rPr>
      <t>L</t>
    </r>
    <r>
      <rPr>
        <b/>
        <sz val="10"/>
        <rFont val="Arial"/>
        <family val="2"/>
      </rPr>
      <t>SSON</t>
    </r>
  </si>
  <si>
    <t>Šiemet pagerino</t>
  </si>
  <si>
    <t xml:space="preserve"> PABLOGINO šiemet</t>
  </si>
  <si>
    <r>
      <t>?</t>
    </r>
    <r>
      <rPr>
        <sz val="10"/>
        <rFont val="Arial"/>
        <family val="0"/>
      </rPr>
      <t>16</t>
    </r>
  </si>
  <si>
    <t>PRASČIAU dabar startuojantys</t>
  </si>
  <si>
    <t>dabar GERIAU startuojantys</t>
  </si>
  <si>
    <t>Druskininkuose startavę ir šiemet startuojantys</t>
  </si>
  <si>
    <t xml:space="preserve">Dalyvių pasiskirstymo eilė po dviejų </t>
  </si>
  <si>
    <t>pastarųjų rungčių (sprinto ir ilgos trasų)</t>
  </si>
  <si>
    <t>užimtų vietų sumos</t>
  </si>
  <si>
    <t>vieta</t>
  </si>
  <si>
    <r>
      <t xml:space="preserve">trumpa </t>
    </r>
    <r>
      <rPr>
        <b/>
        <sz val="11"/>
        <color indexed="18"/>
        <rFont val="Arial"/>
        <family val="2"/>
      </rPr>
      <t>trasa</t>
    </r>
  </si>
  <si>
    <r>
      <t xml:space="preserve">ilga </t>
    </r>
    <r>
      <rPr>
        <b/>
        <sz val="11"/>
        <color indexed="18"/>
        <rFont val="Arial"/>
        <family val="2"/>
      </rPr>
      <t>trasa</t>
    </r>
  </si>
  <si>
    <r>
      <t xml:space="preserve">Rooni Kati </t>
    </r>
    <r>
      <rPr>
        <b/>
        <sz val="12"/>
        <color indexed="10"/>
        <rFont val="Verdana"/>
        <family val="2"/>
      </rPr>
      <t>???</t>
    </r>
  </si>
  <si>
    <r>
      <t>???</t>
    </r>
    <r>
      <rPr>
        <b/>
        <sz val="10"/>
        <rFont val="Arial"/>
        <family val="2"/>
      </rPr>
      <t>Grete GUTMANN</t>
    </r>
  </si>
  <si>
    <r>
      <t>???</t>
    </r>
    <r>
      <rPr>
        <b/>
        <u val="single"/>
        <sz val="10"/>
        <rFont val="Arial"/>
        <family val="2"/>
      </rPr>
      <t>Timo SILD</t>
    </r>
  </si>
  <si>
    <r>
      <t>???</t>
    </r>
    <r>
      <rPr>
        <b/>
        <sz val="10"/>
        <rFont val="Arial"/>
        <family val="2"/>
      </rPr>
      <t>Lauri TAMMEMÄE</t>
    </r>
  </si>
  <si>
    <t>M20 A, 4.5 km, 22 controls</t>
  </si>
  <si>
    <t>Patrik KARLSSON</t>
  </si>
  <si>
    <t>Stepan KODEDA</t>
  </si>
  <si>
    <t>M20 B, 4.1 km, 20 controls</t>
  </si>
  <si>
    <t>W20 A, 3.6 km, 21 controls</t>
  </si>
  <si>
    <t>Tanja FREY</t>
  </si>
  <si>
    <t>W20 B, 3.0 km, 16 controls</t>
  </si>
  <si>
    <t>Miharu TAKANO</t>
  </si>
  <si>
    <t>Yukari NAGATA</t>
  </si>
  <si>
    <t>Norveg</t>
  </si>
  <si>
    <t>Šved</t>
  </si>
  <si>
    <t>Šveicar</t>
  </si>
  <si>
    <t>Slovakija</t>
  </si>
  <si>
    <t>Čekija</t>
  </si>
  <si>
    <t>Danija</t>
  </si>
  <si>
    <t>Didž.Britan</t>
  </si>
  <si>
    <t>Suom</t>
  </si>
  <si>
    <t>Vengrija</t>
  </si>
  <si>
    <t>Vokiet</t>
  </si>
  <si>
    <t>Ital</t>
  </si>
  <si>
    <t>Pranc</t>
  </si>
  <si>
    <t>Norv</t>
  </si>
  <si>
    <t>Rus</t>
  </si>
  <si>
    <t>Ček</t>
  </si>
  <si>
    <t>NaujZeland</t>
  </si>
  <si>
    <t>DidžBritan</t>
  </si>
  <si>
    <t>Lietuva</t>
  </si>
  <si>
    <t>Est</t>
  </si>
  <si>
    <t>Vengr</t>
  </si>
  <si>
    <t>Jap</t>
  </si>
  <si>
    <t>Kinija</t>
  </si>
  <si>
    <t>Pl Stno Team Time</t>
  </si>
  <si>
    <t>Name Time</t>
  </si>
  <si>
    <t>2 of 6</t>
  </si>
  <si>
    <t>3 of 6</t>
  </si>
  <si>
    <t>4 of 6</t>
  </si>
  <si>
    <t>142 FIN / GER 155:12</t>
  </si>
  <si>
    <t>Robin FROBERG 51:27</t>
  </si>
  <si>
    <t>Aapo SUMMANEN 50:43</t>
  </si>
  <si>
    <t>Phillipp MULLER 53:00</t>
  </si>
  <si>
    <t>5 of 6</t>
  </si>
  <si>
    <t>140 BEL / FRA 170:04</t>
  </si>
  <si>
    <t>Gilles DE NEYER 55:07</t>
  </si>
  <si>
    <t>Bastien MENGIN 52:02</t>
  </si>
  <si>
    <t>Johan GOUBAU 62:54</t>
  </si>
  <si>
    <t>6 of 6</t>
  </si>
  <si>
    <t>141 ESP / HKG 216:00</t>
  </si>
  <si>
    <t>Daniel MARTIN DE LOS RIOS 55:05</t>
  </si>
  <si>
    <t>Ho Ching CHIU 86:28</t>
  </si>
  <si>
    <t>U Hang LEUNG 74:26</t>
  </si>
  <si>
    <t>25 124 HKG 218:39</t>
  </si>
  <si>
    <t>Yau Chiu HUI 88:32</t>
  </si>
  <si>
    <t>Brian POON 60:25</t>
  </si>
  <si>
    <t>Chi Kin MAN 69:42</t>
  </si>
  <si>
    <t>26 127 CHN 268:27</t>
  </si>
  <si>
    <t>Chen MIN 104:08</t>
  </si>
  <si>
    <t>Chen JUWEN 74:31</t>
  </si>
  <si>
    <t>Liang JIANLONG 89:47</t>
  </si>
  <si>
    <t>126 CAN mp</t>
  </si>
  <si>
    <t>Fraser ROSS mp</t>
  </si>
  <si>
    <t>Robbie ANDERSON 64:24</t>
  </si>
  <si>
    <t>Matt HRYCIUK 65:55</t>
  </si>
  <si>
    <t>139 USA 2 disq</t>
  </si>
  <si>
    <t>Andy STRAT 69:46</t>
  </si>
  <si>
    <t>John GOODWIN disq</t>
  </si>
  <si>
    <t>Malcolm WYATT-MAIR 72:45</t>
  </si>
  <si>
    <t xml:space="preserve">Stepan KODEDA </t>
  </si>
  <si>
    <t xml:space="preserve">Jan BENES </t>
  </si>
  <si>
    <t xml:space="preserve">Adam CHROMY </t>
  </si>
  <si>
    <t>W20 (31)</t>
  </si>
  <si>
    <t>2 of 3</t>
  </si>
  <si>
    <t>230 USA / CAN 147:54</t>
  </si>
  <si>
    <t>Holly KUESTNER 34:46</t>
  </si>
  <si>
    <t>Carol ROSS 45:28</t>
  </si>
  <si>
    <t>Eileen UNDERWOOD 67:40</t>
  </si>
  <si>
    <t>18 220 CHN 172:39</t>
  </si>
  <si>
    <t>Feng JIAYI 44:19</t>
  </si>
  <si>
    <t>Zhou XIANGYI 53:43</t>
  </si>
  <si>
    <t>Lu JIAMIN 74:36</t>
  </si>
  <si>
    <t>19 222 JPN 2 175:22</t>
  </si>
  <si>
    <t>Mayumi NEMOTO 62:32</t>
  </si>
  <si>
    <t>Miharu TAKANO 51:48</t>
  </si>
  <si>
    <t>3 of 3</t>
  </si>
  <si>
    <t>Yuki SHIRAKATA 61:01</t>
  </si>
  <si>
    <t>217 JPN 1 mp</t>
  </si>
  <si>
    <t>Yukari NAGATA mp</t>
  </si>
  <si>
    <t>Masami TAGAWA 64:28</t>
  </si>
  <si>
    <t>Yukina AOYAMA 68:26</t>
  </si>
  <si>
    <t>231 FIN / GBR mp</t>
  </si>
  <si>
    <t>Heini PAPINSAARI mp</t>
  </si>
  <si>
    <t>Aino LESKINEN 34:26</t>
  </si>
  <si>
    <t>Rebecca ROBERTS 37:46</t>
  </si>
  <si>
    <t>229 AUT / ITA dnf</t>
  </si>
  <si>
    <t>Nicole SCALET 40:07</t>
  </si>
  <si>
    <t>Ursula KADEN 46:48</t>
  </si>
  <si>
    <t>Stephanie KILLMAN dns</t>
  </si>
  <si>
    <t>232 CZE 2 dnf</t>
  </si>
  <si>
    <t>Monika DOLEZALOVA 34:41</t>
  </si>
  <si>
    <t>N.N. dns</t>
  </si>
  <si>
    <t xml:space="preserve">Torgeir NØRBECH </t>
  </si>
  <si>
    <t xml:space="preserve">Magne DÆHLI </t>
  </si>
  <si>
    <t xml:space="preserve">Olav LUNDANES </t>
  </si>
  <si>
    <t xml:space="preserve">Matej KLUSACEK </t>
  </si>
  <si>
    <t xml:space="preserve">Eduard SMEHLIK </t>
  </si>
  <si>
    <t xml:space="preserve">Vojtech KRAL </t>
  </si>
  <si>
    <t xml:space="preserve">Mikus ZAGATA </t>
  </si>
  <si>
    <t xml:space="preserve">Kalvis MIHAILOVS </t>
  </si>
  <si>
    <t xml:space="preserve">Anatolijs TARASOVS </t>
  </si>
  <si>
    <t xml:space="preserve">SWE 1 </t>
  </si>
  <si>
    <t xml:space="preserve">Petter ERIKSSON </t>
  </si>
  <si>
    <t xml:space="preserve">Johan ARONSSON </t>
  </si>
  <si>
    <t>SUI 1</t>
  </si>
  <si>
    <t xml:space="preserve">Simon HODLER </t>
  </si>
  <si>
    <t xml:space="preserve">Severin HOWALD </t>
  </si>
  <si>
    <t xml:space="preserve">Martin HUBMANN </t>
  </si>
  <si>
    <t xml:space="preserve">SWE 2 </t>
  </si>
  <si>
    <t xml:space="preserve">Johan RUNESSON </t>
  </si>
  <si>
    <t xml:space="preserve">Mikael KRISTENSSON </t>
  </si>
  <si>
    <t xml:space="preserve">Ola MARTNER </t>
  </si>
  <si>
    <t xml:space="preserve">Aaro ASIKAINEN </t>
  </si>
  <si>
    <t xml:space="preserve">Olli-Markus TAIVAINEN </t>
  </si>
  <si>
    <t xml:space="preserve">FIN </t>
  </si>
  <si>
    <t xml:space="preserve">Oskari LIUKKONEN </t>
  </si>
  <si>
    <t xml:space="preserve">NOR 2 </t>
  </si>
  <si>
    <t xml:space="preserve">Håkon HEGGEDAL </t>
  </si>
  <si>
    <t xml:space="preserve">Bjørn EKEBERG </t>
  </si>
  <si>
    <t xml:space="preserve">Erik SAGVOLDEN </t>
  </si>
  <si>
    <t xml:space="preserve"> BUL </t>
  </si>
  <si>
    <t xml:space="preserve">Petar DOGANOV </t>
  </si>
  <si>
    <t xml:space="preserve">FRA </t>
  </si>
  <si>
    <t xml:space="preserve">Juste RAIMBAULT </t>
  </si>
  <si>
    <t xml:space="preserve">Benjamin LEPOUTRE </t>
  </si>
  <si>
    <t xml:space="preserve">Frédéric TRANCHAND </t>
  </si>
  <si>
    <t xml:space="preserve">ITA </t>
  </si>
  <si>
    <t xml:space="preserve">Andrea SEPPI </t>
  </si>
  <si>
    <t xml:space="preserve">Jonas RASS </t>
  </si>
  <si>
    <t xml:space="preserve"> 45:31</t>
  </si>
  <si>
    <t xml:space="preserve"> RUS 1</t>
  </si>
  <si>
    <t xml:space="preserve">Yury KIRYANOV </t>
  </si>
  <si>
    <t xml:space="preserve">Evgeny PALADIEV </t>
  </si>
  <si>
    <t>RUS 2</t>
  </si>
  <si>
    <t xml:space="preserve">Damir KURMAKAEV </t>
  </si>
  <si>
    <t xml:space="preserve">Petr NURMUKHAMETOV </t>
  </si>
  <si>
    <t xml:space="preserve">DEN 1 </t>
  </si>
  <si>
    <t xml:space="preserve">Christian BOBACH </t>
  </si>
  <si>
    <t xml:space="preserve"> EST</t>
  </si>
  <si>
    <t xml:space="preserve">Lauri TAMMEMÄE </t>
  </si>
  <si>
    <t xml:space="preserve">Martin SIMPSON </t>
  </si>
  <si>
    <t xml:space="preserve">Timo SILD </t>
  </si>
  <si>
    <t>GBR 1</t>
  </si>
  <si>
    <t xml:space="preserve">Joe MERCER </t>
  </si>
  <si>
    <t xml:space="preserve">Doug TULLIE </t>
  </si>
  <si>
    <t xml:space="preserve">Duncan COOMBS </t>
  </si>
  <si>
    <t>LTU</t>
  </si>
  <si>
    <t xml:space="preserve">Vilius ALELIUNAS </t>
  </si>
  <si>
    <t xml:space="preserve">Rapolas STRIUKA </t>
  </si>
  <si>
    <t xml:space="preserve">Jonas GVILDYS </t>
  </si>
  <si>
    <t>15 115</t>
  </si>
  <si>
    <t xml:space="preserve"> GER</t>
  </si>
  <si>
    <t xml:space="preserve">Sören LÖSCH </t>
  </si>
  <si>
    <t xml:space="preserve">Sebastian BERGMANN </t>
  </si>
  <si>
    <t xml:space="preserve"> 46:29</t>
  </si>
  <si>
    <t>16 113</t>
  </si>
  <si>
    <t xml:space="preserve"> HUN</t>
  </si>
  <si>
    <t xml:space="preserve">Máté KERENYI </t>
  </si>
  <si>
    <t xml:space="preserve">Zsolt LENKEI </t>
  </si>
  <si>
    <t>DEN 2</t>
  </si>
  <si>
    <t xml:space="preserve">Jonas MUNTHE </t>
  </si>
  <si>
    <t xml:space="preserve">Rasmus HANSEN </t>
  </si>
  <si>
    <t xml:space="preserve"> SUI 2</t>
  </si>
  <si>
    <t xml:space="preserve">Jonas MATHYS </t>
  </si>
  <si>
    <t xml:space="preserve">Phillipp SAUTER </t>
  </si>
  <si>
    <t xml:space="preserve">Jonas MERZ </t>
  </si>
  <si>
    <t xml:space="preserve">17 123 </t>
  </si>
  <si>
    <t xml:space="preserve">Tobias KILLMAN </t>
  </si>
  <si>
    <t xml:space="preserve">Wolfgang SIEGERT </t>
  </si>
  <si>
    <t>18 120</t>
  </si>
  <si>
    <t xml:space="preserve"> NZL 1</t>
  </si>
  <si>
    <t xml:space="preserve">Thomas REYNOLDS </t>
  </si>
  <si>
    <t xml:space="preserve">Sam McNALLY </t>
  </si>
  <si>
    <t xml:space="preserve"> 52:06</t>
  </si>
  <si>
    <t xml:space="preserve">19 118 </t>
  </si>
  <si>
    <t>AUS 1</t>
  </si>
  <si>
    <t xml:space="preserve">Louis ELSON </t>
  </si>
  <si>
    <t xml:space="preserve">Simon UPPILL </t>
  </si>
  <si>
    <t xml:space="preserve">Rhys CHALLEN </t>
  </si>
  <si>
    <t>20 122</t>
  </si>
  <si>
    <t xml:space="preserve"> ESP</t>
  </si>
  <si>
    <t xml:space="preserve">Daniel PORTAL GORDILLO </t>
  </si>
  <si>
    <t xml:space="preserve">Biel RAFOLS PERRAMON </t>
  </si>
  <si>
    <t xml:space="preserve">Francisco NAVARRO CUTILLAS </t>
  </si>
  <si>
    <t>AUS 2</t>
  </si>
  <si>
    <t xml:space="preserve">Nick ANDREWARTHA </t>
  </si>
  <si>
    <t>Morten NEVE</t>
  </si>
  <si>
    <t xml:space="preserve">Rob FELL </t>
  </si>
  <si>
    <t xml:space="preserve">21 117 </t>
  </si>
  <si>
    <t xml:space="preserve">SVK </t>
  </si>
  <si>
    <t xml:space="preserve">Michal KRAJCIK </t>
  </si>
  <si>
    <t xml:space="preserve">Martin MAZUR </t>
  </si>
  <si>
    <t xml:space="preserve">Ondrej KVAKA </t>
  </si>
  <si>
    <t>GBR 2</t>
  </si>
  <si>
    <t xml:space="preserve">Hector HAINES </t>
  </si>
  <si>
    <t xml:space="preserve">John ROCKE </t>
  </si>
  <si>
    <t xml:space="preserve"> 58:15</t>
  </si>
  <si>
    <t xml:space="preserve">22 121 </t>
  </si>
  <si>
    <t xml:space="preserve">Nicholas SIMONIN </t>
  </si>
  <si>
    <t xml:space="preserve">Seamus O'BOYLE </t>
  </si>
  <si>
    <t xml:space="preserve">Ruairi SHORT </t>
  </si>
  <si>
    <t>NZL 2</t>
  </si>
  <si>
    <t xml:space="preserve">Simon JAGER </t>
  </si>
  <si>
    <t>Andrew PEAT</t>
  </si>
  <si>
    <t xml:space="preserve">Riki CAMBRIDGE </t>
  </si>
  <si>
    <t>23 119</t>
  </si>
  <si>
    <t xml:space="preserve">Mike SANDSTROM </t>
  </si>
  <si>
    <t xml:space="preserve">Marty HAWKES-TEETER </t>
  </si>
  <si>
    <t xml:space="preserve">Robbie PADDOCK </t>
  </si>
  <si>
    <t xml:space="preserve"> USA 1</t>
  </si>
  <si>
    <t xml:space="preserve">24 125 </t>
  </si>
  <si>
    <t>JPN 1</t>
  </si>
  <si>
    <t xml:space="preserve">Taisuke KAMIYA </t>
  </si>
  <si>
    <t xml:space="preserve"> 67:00</t>
  </si>
  <si>
    <t xml:space="preserve">IRL 2 </t>
  </si>
  <si>
    <t xml:space="preserve">Fiach O'ROURKE </t>
  </si>
  <si>
    <t xml:space="preserve">Colm HILL </t>
  </si>
  <si>
    <t xml:space="preserve">Ciara LARGEY </t>
  </si>
  <si>
    <t xml:space="preserve">JPN 2 </t>
  </si>
  <si>
    <t xml:space="preserve">Yusuke OHASHI </t>
  </si>
  <si>
    <t xml:space="preserve">Yuki TSUCHIYA </t>
  </si>
  <si>
    <t xml:space="preserve"> CZE 1 </t>
  </si>
  <si>
    <t>NOR 1</t>
  </si>
  <si>
    <t xml:space="preserve">CZE 2 </t>
  </si>
  <si>
    <t>1;2</t>
  </si>
  <si>
    <t>4;5</t>
  </si>
  <si>
    <t xml:space="preserve">IRL1 </t>
  </si>
  <si>
    <t>10;11</t>
  </si>
  <si>
    <t>I-o ir III etapų suma</t>
  </si>
  <si>
    <t>I-o ir II-o etapo rez.</t>
  </si>
  <si>
    <r>
      <t>S</t>
    </r>
    <r>
      <rPr>
        <u val="single"/>
        <sz val="10"/>
        <rFont val="Arial"/>
        <family val="2"/>
      </rPr>
      <t xml:space="preserve">tanmir BELOMAZHEV </t>
    </r>
  </si>
  <si>
    <r>
      <t xml:space="preserve">Australijoje </t>
    </r>
    <r>
      <rPr>
        <sz val="14"/>
        <rFont val="Arial"/>
        <family val="0"/>
      </rPr>
      <t xml:space="preserve"> e s ta f ečių    a n a l i z ė </t>
    </r>
  </si>
  <si>
    <t>etapų laikai</t>
  </si>
  <si>
    <t>vie-</t>
  </si>
  <si>
    <t>tos</t>
  </si>
  <si>
    <r>
      <t xml:space="preserve">M20 </t>
    </r>
    <r>
      <rPr>
        <sz val="8"/>
        <rFont val="Arial"/>
        <family val="2"/>
      </rPr>
      <t>(42)</t>
    </r>
  </si>
  <si>
    <t>etaų</t>
  </si>
  <si>
    <t>daly-</t>
  </si>
  <si>
    <t>vių</t>
  </si>
  <si>
    <t>man-</t>
  </si>
  <si>
    <t>dos</t>
  </si>
  <si>
    <t>ta</t>
  </si>
  <si>
    <t>Ko-</t>
  </si>
  <si>
    <t>Vidut.finalų 3-jų geriausių</t>
  </si>
  <si>
    <t>Vaikinų</t>
  </si>
  <si>
    <t xml:space="preserve">komandoje greičių/km sumos </t>
  </si>
  <si>
    <t>Merginų</t>
  </si>
  <si>
    <t>JWOC-07 vidutinės trasos ir estafečių analizė</t>
  </si>
  <si>
    <t xml:space="preserve">Vidutinės trasos finalų iš protokolo </t>
  </si>
  <si>
    <t>tuščiuose langeliiuose išimti į dešinę komadinėn skaičiuotėn.</t>
  </si>
  <si>
    <t xml:space="preserve">Vidutinės trasos A ir B finalistų </t>
  </si>
  <si>
    <t xml:space="preserve">     vidut. greičių/km sumavmo </t>
  </si>
  <si>
    <t xml:space="preserve">      KOMANDINĖ SKAIČIUOTĖ</t>
  </si>
  <si>
    <t>vidut.greitis</t>
  </si>
  <si>
    <t>ind.</t>
  </si>
  <si>
    <t>Likusios čia pavardės į apskaitą neįtrauktos.</t>
  </si>
  <si>
    <t>Patrik KARLSSON ??</t>
  </si>
  <si>
    <r>
      <t>Juodai paryškinti</t>
    </r>
    <r>
      <rPr>
        <sz val="10"/>
        <rFont val="Arial"/>
        <family val="0"/>
      </rPr>
      <t xml:space="preserve"> startavo JWOC-06Druskininkuose</t>
    </r>
  </si>
  <si>
    <r>
      <t>Paryškinti violetiniai</t>
    </r>
    <r>
      <rPr>
        <sz val="10"/>
        <rFont val="Arial"/>
        <family val="0"/>
      </rPr>
      <t xml:space="preserve"> Druskinkuose savo komandose pasirodė silpniau, nei</t>
    </r>
  </si>
  <si>
    <t>lietuvaičiai, o dabar jie yra  tapę stipresniais</t>
  </si>
  <si>
    <t>Team</t>
  </si>
  <si>
    <t>Result</t>
  </si>
  <si>
    <t>Leg</t>
  </si>
  <si>
    <t>Runner</t>
  </si>
  <si>
    <t>Name</t>
  </si>
  <si>
    <t>Finish</t>
  </si>
  <si>
    <t>place</t>
  </si>
  <si>
    <t>ESTONIA 1</t>
  </si>
  <si>
    <t>SWEDEN 1</t>
  </si>
  <si>
    <t>NORWAY 1</t>
  </si>
  <si>
    <t>LITHUANIA 1</t>
  </si>
  <si>
    <t>DENMARK 1</t>
  </si>
  <si>
    <t>SWEDEN 2</t>
  </si>
  <si>
    <t>DENMARK 2</t>
  </si>
  <si>
    <t>CZECH REPUBLIC 2</t>
  </si>
  <si>
    <t>RUSSIA 1</t>
  </si>
  <si>
    <t>Zotov Alexei</t>
  </si>
  <si>
    <t>Glazunov Denis</t>
  </si>
  <si>
    <t>FINLAND 2</t>
  </si>
  <si>
    <t>GREAT BRITAIN 1</t>
  </si>
  <si>
    <t>RUSSIA 2</t>
  </si>
  <si>
    <t>SWITZERLAND 1</t>
  </si>
  <si>
    <t>LATVIA 1</t>
  </si>
  <si>
    <t>LITHUANIA 2</t>
  </si>
  <si>
    <t>ITALY 1</t>
  </si>
  <si>
    <t>HUNGARY 1</t>
  </si>
  <si>
    <t>Lenkei Zsolt</t>
  </si>
  <si>
    <t>Kerenyi Mate</t>
  </si>
  <si>
    <t>UKRAINE 1</t>
  </si>
  <si>
    <t>POLAND 2</t>
  </si>
  <si>
    <t>FINLAND 1</t>
  </si>
  <si>
    <t>POLAND 1</t>
  </si>
  <si>
    <t>BELARUS</t>
  </si>
  <si>
    <t>Ryzhkov Sergei</t>
  </si>
  <si>
    <t>ESTONIA 2</t>
  </si>
  <si>
    <t>FRANCE 1</t>
  </si>
  <si>
    <t>SWITZERLAND 2</t>
  </si>
  <si>
    <t>NORWAY 2</t>
  </si>
  <si>
    <t>HUNGARY 2</t>
  </si>
  <si>
    <t>Szabo Andras</t>
  </si>
  <si>
    <t>GERMANY</t>
  </si>
  <si>
    <t>Bergman Sebastian</t>
  </si>
  <si>
    <t>BELGIUM 1</t>
  </si>
  <si>
    <t>BULGARIA</t>
  </si>
  <si>
    <t>PORTUGAL</t>
  </si>
  <si>
    <t>SLOVAKIA</t>
  </si>
  <si>
    <t>UKRAINE 2</t>
  </si>
  <si>
    <t>Zabaev Denys</t>
  </si>
  <si>
    <t>AUSTRALIA 1</t>
  </si>
  <si>
    <t>ITALY 2</t>
  </si>
  <si>
    <t>GREAT BRITAIN 2</t>
  </si>
  <si>
    <t>LATVIA 2</t>
  </si>
  <si>
    <t>FRANCE 2</t>
  </si>
  <si>
    <t>AUSTRALIA 2</t>
  </si>
  <si>
    <t>USA 2</t>
  </si>
  <si>
    <t>NEW ZEALAND 1</t>
  </si>
  <si>
    <t>IRELAND</t>
  </si>
  <si>
    <t>SPAIN 1</t>
  </si>
  <si>
    <t>ISRAEL</t>
  </si>
  <si>
    <t>SOUTH AFRICA, SLOVAKIA</t>
  </si>
  <si>
    <t>AUSTRIA</t>
  </si>
  <si>
    <t>NEW ZEALAND 2</t>
  </si>
  <si>
    <t>ROMANIA,BULGARIA,CROATIA</t>
  </si>
  <si>
    <t>Bogyar Tamas</t>
  </si>
  <si>
    <t>Resetar Luka</t>
  </si>
  <si>
    <t>SPAIN 2</t>
  </si>
  <si>
    <t>Laguna Esteban Juan Antoni</t>
  </si>
  <si>
    <t>CANADA, CROATIA</t>
  </si>
  <si>
    <t>HONG KONG, CHINA</t>
  </si>
  <si>
    <t>JAPAN 2</t>
  </si>
  <si>
    <t>JAPAN 1</t>
  </si>
  <si>
    <t>BELGIUM 2</t>
  </si>
  <si>
    <t>dsq</t>
  </si>
  <si>
    <t>CANADA</t>
  </si>
  <si>
    <t>HONG KONG, CHINA MIX</t>
  </si>
  <si>
    <t>GERMANY, BULGARIA</t>
  </si>
  <si>
    <t>USA 1</t>
  </si>
  <si>
    <t>po</t>
  </si>
  <si>
    <t>II-o</t>
  </si>
  <si>
    <t>etapo</t>
  </si>
  <si>
    <t>Druskininkų-06 estaf.protokolas</t>
  </si>
  <si>
    <t xml:space="preserve">CZECH </t>
  </si>
  <si>
    <t>REPUBLIC 1</t>
  </si>
  <si>
    <t>pų suma</t>
  </si>
  <si>
    <t>I ir II eta-</t>
  </si>
  <si>
    <t>šios</t>
  </si>
  <si>
    <t>sumos</t>
  </si>
  <si>
    <t>atsiliko nuo lyderių</t>
  </si>
  <si>
    <t>Estafetės "Druskininkai-06" analizė</t>
  </si>
  <si>
    <t xml:space="preserve">Silje JAHREN </t>
  </si>
  <si>
    <t>1 205</t>
  </si>
  <si>
    <t xml:space="preserve"> NOR 1 </t>
  </si>
  <si>
    <t xml:space="preserve"> 33:59:00</t>
  </si>
  <si>
    <t>SWE 1</t>
  </si>
  <si>
    <t xml:space="preserve">2 202  </t>
  </si>
  <si>
    <t xml:space="preserve">Eva SVENSSON </t>
  </si>
  <si>
    <t xml:space="preserve">Sara ESKILSSON </t>
  </si>
  <si>
    <t xml:space="preserve"> 33:44:00</t>
  </si>
  <si>
    <t xml:space="preserve"> SUI 1</t>
  </si>
  <si>
    <t xml:space="preserve">3 206 </t>
  </si>
  <si>
    <t xml:space="preserve">Sara WÜRMLI </t>
  </si>
  <si>
    <t xml:space="preserve"> 35:06:00</t>
  </si>
  <si>
    <t xml:space="preserve">Sabine HAUSWIRTH </t>
  </si>
  <si>
    <t xml:space="preserve"> 103:42:00</t>
  </si>
  <si>
    <t xml:space="preserve"> 34:01:00</t>
  </si>
  <si>
    <t xml:space="preserve">Anna FORSBERG </t>
  </si>
  <si>
    <t xml:space="preserve">Frida ASPNÄS </t>
  </si>
  <si>
    <t xml:space="preserve"> FIN </t>
  </si>
  <si>
    <t>4 203</t>
  </si>
  <si>
    <t xml:space="preserve">Heini SAARIMAKI </t>
  </si>
  <si>
    <t xml:space="preserve">Saila KINNI </t>
  </si>
  <si>
    <t xml:space="preserve">Marjo LIIKANEN </t>
  </si>
  <si>
    <t xml:space="preserve">5 208 </t>
  </si>
  <si>
    <t>CZE 1</t>
  </si>
  <si>
    <t xml:space="preserve">Eva KABATHOVA </t>
  </si>
  <si>
    <t xml:space="preserve">Simona KAROCHOVA </t>
  </si>
  <si>
    <t xml:space="preserve">6 225 </t>
  </si>
  <si>
    <t xml:space="preserve"> 104:06:00</t>
  </si>
  <si>
    <t xml:space="preserve"> 106:03:00</t>
  </si>
  <si>
    <t xml:space="preserve">Mariya SELEDKOVA </t>
  </si>
  <si>
    <t xml:space="preserve">Ekaterina TEREKHOVA </t>
  </si>
  <si>
    <t xml:space="preserve">7 215 </t>
  </si>
  <si>
    <t xml:space="preserve">HUN </t>
  </si>
  <si>
    <t xml:space="preserve">Fanni GYURKÓ </t>
  </si>
  <si>
    <t xml:space="preserve">Ivett HRENKÓ </t>
  </si>
  <si>
    <t xml:space="preserve">Eszter ÖRY </t>
  </si>
  <si>
    <t xml:space="preserve">Heidi BAKSTEVOLD </t>
  </si>
  <si>
    <t xml:space="preserve">Ida Marie BJØRGUL </t>
  </si>
  <si>
    <t xml:space="preserve">8 209 </t>
  </si>
  <si>
    <t xml:space="preserve"> LTU</t>
  </si>
  <si>
    <t xml:space="preserve">Ugne GRIGONYTE </t>
  </si>
  <si>
    <t xml:space="preserve">Gabija RAZAITYTE </t>
  </si>
  <si>
    <t xml:space="preserve"> FRA</t>
  </si>
  <si>
    <t>9 207</t>
  </si>
  <si>
    <t xml:space="preserve"> 111:08:00</t>
  </si>
  <si>
    <t xml:space="preserve">Karine D'HARREVILLE </t>
  </si>
  <si>
    <t xml:space="preserve">Gaelle BARLET </t>
  </si>
  <si>
    <t xml:space="preserve"> 36:51:00</t>
  </si>
  <si>
    <t>RUS 1</t>
  </si>
  <si>
    <t xml:space="preserve">  111:47:00</t>
  </si>
  <si>
    <t xml:space="preserve">Alena TRAPEZNIKOVA </t>
  </si>
  <si>
    <t xml:space="preserve">Anastasia TRUBKINA </t>
  </si>
  <si>
    <t xml:space="preserve">Tatyana MENDEL </t>
  </si>
  <si>
    <t xml:space="preserve">10 204 </t>
  </si>
  <si>
    <t xml:space="preserve">Signe KLINTING </t>
  </si>
  <si>
    <t xml:space="preserve">Line SØDERLUND </t>
  </si>
  <si>
    <t xml:space="preserve">Maja ALM </t>
  </si>
  <si>
    <t xml:space="preserve"> 113:35:00</t>
  </si>
  <si>
    <t>11 210</t>
  </si>
  <si>
    <t xml:space="preserve"> AUS 1</t>
  </si>
  <si>
    <t xml:space="preserve">Heather HARDING </t>
  </si>
  <si>
    <t>Rachel EFFENEY</t>
  </si>
  <si>
    <t xml:space="preserve">Vanessa ROUND </t>
  </si>
  <si>
    <t xml:space="preserve">DEN 2 </t>
  </si>
  <si>
    <t xml:space="preserve">Marie HAUERSLEV </t>
  </si>
  <si>
    <t xml:space="preserve"> 36:55:00</t>
  </si>
  <si>
    <t xml:space="preserve">12 216  </t>
  </si>
  <si>
    <t xml:space="preserve">Ilze CAHRAUSA </t>
  </si>
  <si>
    <t xml:space="preserve">Rasa BRUNA </t>
  </si>
  <si>
    <t xml:space="preserve">Krista MIHAILOVA </t>
  </si>
  <si>
    <t xml:space="preserve">13 214  </t>
  </si>
  <si>
    <t xml:space="preserve">Anne EDWARDS </t>
  </si>
  <si>
    <t xml:space="preserve">Hollie ORR </t>
  </si>
  <si>
    <t xml:space="preserve">Tessa HILL </t>
  </si>
  <si>
    <t xml:space="preserve">14 211  </t>
  </si>
  <si>
    <t>NZL 1</t>
  </si>
  <si>
    <t xml:space="preserve">Lizzie INGHAM </t>
  </si>
  <si>
    <t xml:space="preserve">Tineke BERTHELSEN </t>
  </si>
  <si>
    <t xml:space="preserve">Greta KNARSTON </t>
  </si>
  <si>
    <t xml:space="preserve">15 212  </t>
  </si>
  <si>
    <t xml:space="preserve"> 36:41:00</t>
  </si>
  <si>
    <t xml:space="preserve"> 40:40:00</t>
  </si>
  <si>
    <t xml:space="preserve">Grete GUTMANN </t>
  </si>
  <si>
    <t>SUI 2</t>
  </si>
  <si>
    <t xml:space="preserve">Tanja FREY </t>
  </si>
  <si>
    <t xml:space="preserve">Anina SENN </t>
  </si>
  <si>
    <t xml:space="preserve">Regula MÜLLER </t>
  </si>
  <si>
    <t xml:space="preserve">16 226 </t>
  </si>
  <si>
    <t xml:space="preserve">ESP </t>
  </si>
  <si>
    <t xml:space="preserve">Alicia GIL SANCHEZ </t>
  </si>
  <si>
    <t xml:space="preserve">Carla GUILLEN ESCRIBA </t>
  </si>
  <si>
    <t xml:space="preserve">Ona RAFOLS PERRAMON </t>
  </si>
  <si>
    <t xml:space="preserve"> 124:25:00</t>
  </si>
  <si>
    <t xml:space="preserve">Jessica DAVIS </t>
  </si>
  <si>
    <t xml:space="preserve">Belinda LAWFORD </t>
  </si>
  <si>
    <t>Bridget ANDERSON</t>
  </si>
  <si>
    <t xml:space="preserve"> 43:48</t>
  </si>
  <si>
    <t xml:space="preserve">Esther DOETSCH </t>
  </si>
  <si>
    <t xml:space="preserve">Marie WINKLER </t>
  </si>
  <si>
    <t xml:space="preserve">Ines GRUNAU </t>
  </si>
  <si>
    <t xml:space="preserve"> NZL 2</t>
  </si>
  <si>
    <t xml:space="preserve"> 39:40:00</t>
  </si>
  <si>
    <t xml:space="preserve">Kate REA </t>
  </si>
  <si>
    <t xml:space="preserve">Nicola PEAT </t>
  </si>
  <si>
    <t>5;6</t>
  </si>
  <si>
    <t>16;17</t>
  </si>
  <si>
    <r>
      <t>2006.07.08</t>
    </r>
    <r>
      <rPr>
        <sz val="10"/>
        <rFont val="Arial"/>
        <family val="0"/>
      </rPr>
      <t xml:space="preserve">   </t>
    </r>
    <r>
      <rPr>
        <b/>
        <sz val="10"/>
        <rFont val="Arial"/>
        <family val="0"/>
      </rPr>
      <t>Druskininkai</t>
    </r>
    <r>
      <rPr>
        <sz val="10"/>
        <rFont val="Arial"/>
        <family val="0"/>
      </rPr>
      <t xml:space="preserve">  </t>
    </r>
  </si>
  <si>
    <r>
      <t>JWOC 2006, Relay</t>
    </r>
    <r>
      <rPr>
        <sz val="10"/>
        <rFont val="Arial"/>
        <family val="0"/>
      </rPr>
      <t xml:space="preserve">  </t>
    </r>
  </si>
  <si>
    <r>
      <t>Results</t>
    </r>
    <r>
      <rPr>
        <sz val="10"/>
        <rFont val="Arial"/>
        <family val="0"/>
      </rPr>
      <t xml:space="preserve">  </t>
    </r>
  </si>
  <si>
    <r>
      <t>W20</t>
    </r>
    <r>
      <rPr>
        <sz val="10"/>
        <rFont val="Arial"/>
        <family val="0"/>
      </rPr>
      <t xml:space="preserve">  </t>
    </r>
  </si>
  <si>
    <t>Place</t>
  </si>
  <si>
    <t>Lindstrom Linnea</t>
  </si>
  <si>
    <t>Luscher Sara</t>
  </si>
  <si>
    <t>FRANCE</t>
  </si>
  <si>
    <t>CZECH REPUBLIC 1</t>
  </si>
  <si>
    <t>UKRAINE</t>
  </si>
  <si>
    <t>NEW ZEALAND</t>
  </si>
  <si>
    <t>ESTONIA</t>
  </si>
  <si>
    <t>FRANCE, SLOVAKIA</t>
  </si>
  <si>
    <t>D'harnevine Karine</t>
  </si>
  <si>
    <t>ITALY</t>
  </si>
  <si>
    <t>ESTONIA, LATVIA</t>
  </si>
  <si>
    <t>Rooni Kati</t>
  </si>
  <si>
    <t>Ory Eszter</t>
  </si>
  <si>
    <t>LATVIA</t>
  </si>
  <si>
    <t>BELARUS, UKRAINE</t>
  </si>
  <si>
    <t>BELGIUM, ITALY</t>
  </si>
  <si>
    <t>Koos Diana</t>
  </si>
  <si>
    <t>POLAND</t>
  </si>
  <si>
    <t>CROATIA</t>
  </si>
  <si>
    <t>BULGARIA, GERMANY, PORTUGAL</t>
  </si>
  <si>
    <t>Pla</t>
  </si>
  <si>
    <t>ce</t>
  </si>
  <si>
    <t>plac</t>
  </si>
  <si>
    <t>e</t>
  </si>
  <si>
    <t>Aušra bėgo greičiau</t>
  </si>
  <si>
    <t>23.15</t>
  </si>
  <si>
    <t>23.59</t>
  </si>
  <si>
    <t>Magne DÃ†HLI</t>
  </si>
  <si>
    <t>24.29</t>
  </si>
  <si>
    <t>24.31</t>
  </si>
  <si>
    <t>24.53</t>
  </si>
  <si>
    <t>24.59</t>
  </si>
  <si>
    <t>25.45</t>
  </si>
  <si>
    <t>Torgeir NÃ˜RBECH</t>
  </si>
  <si>
    <t>25.53</t>
  </si>
  <si>
    <t>25.58</t>
  </si>
  <si>
    <t>25.59</t>
  </si>
  <si>
    <t>26.16</t>
  </si>
  <si>
    <t>26.23</t>
  </si>
  <si>
    <t>26.28</t>
  </si>
  <si>
    <t>26.30</t>
  </si>
  <si>
    <t>SÃ¸ren BOBACH</t>
  </si>
  <si>
    <t>26.34</t>
  </si>
  <si>
    <t>26.36</t>
  </si>
  <si>
    <t>26.49</t>
  </si>
  <si>
    <t>26.51</t>
  </si>
  <si>
    <t>26.58</t>
  </si>
  <si>
    <t>AndrÃ¡s SZABO</t>
  </si>
  <si>
    <t>BjÃ¸rn EKEBERG</t>
  </si>
  <si>
    <t>27.17</t>
  </si>
  <si>
    <t>27.21</t>
  </si>
  <si>
    <t>27.38</t>
  </si>
  <si>
    <t>27.47</t>
  </si>
  <si>
    <t>27.57</t>
  </si>
  <si>
    <t>28.23</t>
  </si>
  <si>
    <t>28.31</t>
  </si>
  <si>
    <t>28.35</t>
  </si>
  <si>
    <t>28.40</t>
  </si>
  <si>
    <t>28.44</t>
  </si>
  <si>
    <t>28.54</t>
  </si>
  <si>
    <t>MÃ¡tÃ© KERENYI</t>
  </si>
  <si>
    <t>28.58</t>
  </si>
  <si>
    <t>Lauri TAMMEMÃ„E</t>
  </si>
  <si>
    <t>29.16</t>
  </si>
  <si>
    <t>29.33</t>
  </si>
  <si>
    <t>SÃ¶ren LÃ–SCH</t>
  </si>
  <si>
    <t>29.39</t>
  </si>
  <si>
    <t>29.43</t>
  </si>
  <si>
    <t>29.55</t>
  </si>
  <si>
    <t>29.57</t>
  </si>
  <si>
    <t>30.38</t>
  </si>
  <si>
    <t>30.47</t>
  </si>
  <si>
    <t>32.27</t>
  </si>
  <si>
    <t>32.36</t>
  </si>
  <si>
    <t>33.40</t>
  </si>
  <si>
    <t>FrÃ©dÃ©ric TRANCHAND</t>
  </si>
  <si>
    <t>35.00</t>
  </si>
  <si>
    <t>35.24</t>
  </si>
  <si>
    <t>HÃ¥kon HEGGEDAL</t>
  </si>
  <si>
    <t>24.55</t>
  </si>
  <si>
    <t>24.58</t>
  </si>
  <si>
    <t>25.16</t>
  </si>
  <si>
    <t>25.25</t>
  </si>
  <si>
    <t>AL T</t>
  </si>
  <si>
    <t>25.27</t>
  </si>
  <si>
    <t>25.49</t>
  </si>
  <si>
    <t>25.56</t>
  </si>
  <si>
    <t>NZ L</t>
  </si>
  <si>
    <t>26.24</t>
  </si>
  <si>
    <t>26.31</t>
  </si>
  <si>
    <t>26.39</t>
  </si>
  <si>
    <t>26.52</t>
  </si>
  <si>
    <t>26.53</t>
  </si>
  <si>
    <t>26.57</t>
  </si>
  <si>
    <t>27.19</t>
  </si>
  <si>
    <t>27.28</t>
  </si>
  <si>
    <t>27.31</t>
  </si>
  <si>
    <t>28.30</t>
  </si>
  <si>
    <t>29.46</t>
  </si>
  <si>
    <t>29.59</t>
  </si>
  <si>
    <t>30.16</t>
  </si>
  <si>
    <t>30.17</t>
  </si>
  <si>
    <t>31.51</t>
  </si>
  <si>
    <t>31.56</t>
  </si>
  <si>
    <t>US A</t>
  </si>
  <si>
    <t>32.15</t>
  </si>
  <si>
    <t>32.31</t>
  </si>
  <si>
    <t>33.20</t>
  </si>
  <si>
    <t>33.23</t>
  </si>
  <si>
    <t>33.28</t>
  </si>
  <si>
    <t>34.45</t>
  </si>
  <si>
    <t>36.21</t>
  </si>
  <si>
    <t>36.31</t>
  </si>
  <si>
    <t>36.49</t>
  </si>
  <si>
    <t>JP N</t>
  </si>
  <si>
    <t>37.13</t>
  </si>
  <si>
    <t>38.13</t>
  </si>
  <si>
    <t>38.18</t>
  </si>
  <si>
    <t>38.41</t>
  </si>
  <si>
    <t>39.43</t>
  </si>
  <si>
    <t>40.17</t>
  </si>
  <si>
    <t>40.26</t>
  </si>
  <si>
    <t>46.43</t>
  </si>
  <si>
    <t>NE V</t>
  </si>
  <si>
    <t>32.32</t>
  </si>
  <si>
    <t>Jenny LÃ–NNKVIST</t>
  </si>
  <si>
    <t>Ida Marie BJÃ˜RGUL</t>
  </si>
  <si>
    <t>23.41</t>
  </si>
  <si>
    <t>24.32</t>
  </si>
  <si>
    <t>24.41</t>
  </si>
  <si>
    <t>24.44</t>
  </si>
  <si>
    <t>25.32</t>
  </si>
  <si>
    <t>25.39</t>
  </si>
  <si>
    <t>25.43</t>
  </si>
  <si>
    <t>25.52</t>
  </si>
  <si>
    <t>Fanni GYURKÃ“</t>
  </si>
  <si>
    <t>26.00</t>
  </si>
  <si>
    <t>26.33</t>
  </si>
  <si>
    <t>26.42</t>
  </si>
  <si>
    <t>26.55</t>
  </si>
  <si>
    <t>27.13</t>
  </si>
  <si>
    <t>27.16</t>
  </si>
  <si>
    <t>27.18</t>
  </si>
  <si>
    <t>27.39</t>
  </si>
  <si>
    <t>Sara WÃœRMLI</t>
  </si>
  <si>
    <t>27.53</t>
  </si>
  <si>
    <t>27.54</t>
  </si>
  <si>
    <t>27.56</t>
  </si>
  <si>
    <t>28.13</t>
  </si>
  <si>
    <t>28.16</t>
  </si>
  <si>
    <t>28.22</t>
  </si>
  <si>
    <t>LÃ©a VERCELLOTTI</t>
  </si>
  <si>
    <t>28.37</t>
  </si>
  <si>
    <t>28.38</t>
  </si>
  <si>
    <t>BS A</t>
  </si>
  <si>
    <t>28.46</t>
  </si>
  <si>
    <t>Line SÃ˜DERLUND</t>
  </si>
  <si>
    <t>29.00</t>
  </si>
  <si>
    <t>29.13</t>
  </si>
  <si>
    <t>29.20</t>
  </si>
  <si>
    <t>29.41</t>
  </si>
  <si>
    <t>Regula MÃœLLER</t>
  </si>
  <si>
    <t>31.20</t>
  </si>
  <si>
    <t>31.24</t>
  </si>
  <si>
    <t>33.37</t>
  </si>
  <si>
    <t>34.48</t>
  </si>
  <si>
    <t>UG Q</t>
  </si>
  <si>
    <t>35.13</t>
  </si>
  <si>
    <t>Eszter Ã–RY</t>
  </si>
  <si>
    <t>35.25</t>
  </si>
  <si>
    <t>35.58</t>
  </si>
  <si>
    <t>23.27</t>
  </si>
  <si>
    <t>23.40</t>
  </si>
  <si>
    <t>24.40</t>
  </si>
  <si>
    <t>24.48</t>
  </si>
  <si>
    <t>25.15</t>
  </si>
  <si>
    <t>Ivett HRENKÃ“</t>
  </si>
  <si>
    <t>26.14</t>
  </si>
  <si>
    <t>EU V</t>
  </si>
  <si>
    <t>26.45</t>
  </si>
  <si>
    <t>CA N</t>
  </si>
  <si>
    <t>29.22</t>
  </si>
  <si>
    <t>29.24</t>
  </si>
  <si>
    <t>30.51</t>
  </si>
  <si>
    <t>31.18</t>
  </si>
  <si>
    <t>31.48</t>
  </si>
  <si>
    <t>32.48</t>
  </si>
  <si>
    <t>32.55</t>
  </si>
  <si>
    <t>33.48</t>
  </si>
  <si>
    <t>34.55</t>
  </si>
  <si>
    <t>37.14</t>
  </si>
  <si>
    <t>37.42</t>
  </si>
  <si>
    <t>38.22</t>
  </si>
  <si>
    <t>38.38</t>
  </si>
  <si>
    <t>Frida ASPNÃ„S</t>
  </si>
  <si>
    <t>22.17</t>
  </si>
  <si>
    <t>38.30</t>
  </si>
</sst>
</file>

<file path=xl/styles.xml><?xml version="1.0" encoding="utf-8"?>
<styleSheet xmlns="http://schemas.openxmlformats.org/spreadsheetml/2006/main">
  <numFmts count="2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aip&quot;;&quot;Taip&quot;;&quot;Ne&quot;"/>
    <numFmt numFmtId="173" formatCode="&quot;Teisinga&quot;;&quot;Teisinga&quot;;&quot;Klaidinga&quot;"/>
    <numFmt numFmtId="174" formatCode="[$€-2]\ ###,000_);[Red]\([$€-2]\ ###,000\)"/>
    <numFmt numFmtId="175" formatCode="[$-F400]h:mm:ss\ AM/PM"/>
    <numFmt numFmtId="176" formatCode="[$-427]yyyy\ &quot;m.&quot;\ mmmm\ d\ &quot;d.&quot;"/>
    <numFmt numFmtId="177" formatCode="hh:mm:ss;@"/>
    <numFmt numFmtId="178" formatCode="hh:mm;@"/>
    <numFmt numFmtId="179" formatCode="hh:mm:ss"/>
  </numFmts>
  <fonts count="81">
    <font>
      <sz val="10"/>
      <name val="Arial"/>
      <family val="0"/>
    </font>
    <font>
      <b/>
      <sz val="10"/>
      <name val="Arial"/>
      <family val="0"/>
    </font>
    <font>
      <u val="single"/>
      <sz val="10"/>
      <color indexed="12"/>
      <name val="Arial"/>
      <family val="0"/>
    </font>
    <font>
      <sz val="8"/>
      <name val="Arial"/>
      <family val="0"/>
    </font>
    <font>
      <sz val="9"/>
      <name val="Verdana"/>
      <family val="2"/>
    </font>
    <font>
      <b/>
      <sz val="11"/>
      <name val="Verdana"/>
      <family val="2"/>
    </font>
    <font>
      <b/>
      <sz val="9"/>
      <name val="Verdana"/>
      <family val="2"/>
    </font>
    <font>
      <sz val="8"/>
      <name val="Verdana"/>
      <family val="2"/>
    </font>
    <font>
      <b/>
      <sz val="8"/>
      <name val="Verdana"/>
      <family val="2"/>
    </font>
    <font>
      <sz val="8"/>
      <color indexed="22"/>
      <name val="Verdana"/>
      <family val="2"/>
    </font>
    <font>
      <u val="single"/>
      <sz val="8"/>
      <color indexed="12"/>
      <name val="Arial"/>
      <family val="0"/>
    </font>
    <font>
      <sz val="8"/>
      <color indexed="23"/>
      <name val="Verdana"/>
      <family val="2"/>
    </font>
    <font>
      <b/>
      <sz val="10"/>
      <color indexed="10"/>
      <name val="Arial"/>
      <family val="2"/>
    </font>
    <font>
      <sz val="8"/>
      <color indexed="10"/>
      <name val="Verdana"/>
      <family val="2"/>
    </font>
    <font>
      <sz val="8"/>
      <color indexed="12"/>
      <name val="Verdana"/>
      <family val="2"/>
    </font>
    <font>
      <sz val="10"/>
      <color indexed="12"/>
      <name val="Arial"/>
      <family val="0"/>
    </font>
    <font>
      <u val="single"/>
      <sz val="10"/>
      <color indexed="36"/>
      <name val="Arial"/>
      <family val="0"/>
    </font>
    <font>
      <sz val="8"/>
      <color indexed="55"/>
      <name val="Verdana"/>
      <family val="2"/>
    </font>
    <font>
      <sz val="10"/>
      <color indexed="10"/>
      <name val="Arial"/>
      <family val="0"/>
    </font>
    <font>
      <b/>
      <sz val="20"/>
      <color indexed="17"/>
      <name val="Arial"/>
      <family val="2"/>
    </font>
    <font>
      <sz val="8"/>
      <color indexed="17"/>
      <name val="Verdana"/>
      <family val="2"/>
    </font>
    <font>
      <b/>
      <sz val="12"/>
      <color indexed="23"/>
      <name val="Verdana"/>
      <family val="2"/>
    </font>
    <font>
      <b/>
      <sz val="8"/>
      <color indexed="17"/>
      <name val="Verdana"/>
      <family val="2"/>
    </font>
    <font>
      <b/>
      <sz val="8"/>
      <color indexed="22"/>
      <name val="Verdana"/>
      <family val="2"/>
    </font>
    <font>
      <b/>
      <sz val="16"/>
      <name val="Arial"/>
      <family val="2"/>
    </font>
    <font>
      <b/>
      <sz val="8"/>
      <color indexed="10"/>
      <name val="Verdana"/>
      <family val="2"/>
    </font>
    <font>
      <b/>
      <sz val="14"/>
      <name val="Arial"/>
      <family val="2"/>
    </font>
    <font>
      <u val="single"/>
      <sz val="10"/>
      <name val="Arial"/>
      <family val="0"/>
    </font>
    <font>
      <sz val="10"/>
      <color indexed="17"/>
      <name val="Arial"/>
      <family val="0"/>
    </font>
    <font>
      <b/>
      <sz val="10"/>
      <color indexed="17"/>
      <name val="Arial"/>
      <family val="2"/>
    </font>
    <font>
      <sz val="10"/>
      <color indexed="48"/>
      <name val="Arial"/>
      <family val="0"/>
    </font>
    <font>
      <b/>
      <sz val="12"/>
      <color indexed="10"/>
      <name val="Arial"/>
      <family val="2"/>
    </font>
    <font>
      <b/>
      <sz val="10"/>
      <color indexed="10"/>
      <name val="Verdana"/>
      <family val="2"/>
    </font>
    <font>
      <b/>
      <sz val="10"/>
      <color indexed="48"/>
      <name val="Arial"/>
      <family val="2"/>
    </font>
    <font>
      <b/>
      <sz val="10"/>
      <color indexed="61"/>
      <name val="Arial"/>
      <family val="2"/>
    </font>
    <font>
      <sz val="10"/>
      <color indexed="57"/>
      <name val="Arial"/>
      <family val="0"/>
    </font>
    <font>
      <sz val="10"/>
      <color indexed="23"/>
      <name val="Arial"/>
      <family val="0"/>
    </font>
    <font>
      <b/>
      <sz val="10"/>
      <color indexed="12"/>
      <name val="Arial"/>
      <family val="2"/>
    </font>
    <font>
      <b/>
      <sz val="9"/>
      <color indexed="55"/>
      <name val="Verdana"/>
      <family val="2"/>
    </font>
    <font>
      <b/>
      <sz val="8"/>
      <color indexed="12"/>
      <name val="Verdana"/>
      <family val="2"/>
    </font>
    <font>
      <b/>
      <u val="single"/>
      <sz val="10"/>
      <name val="Arial"/>
      <family val="2"/>
    </font>
    <font>
      <b/>
      <sz val="8"/>
      <color indexed="48"/>
      <name val="Arial"/>
      <family val="0"/>
    </font>
    <font>
      <b/>
      <sz val="7"/>
      <name val="Verdana"/>
      <family val="2"/>
    </font>
    <font>
      <sz val="8"/>
      <color indexed="54"/>
      <name val="Verdana"/>
      <family val="2"/>
    </font>
    <font>
      <b/>
      <sz val="8"/>
      <color indexed="61"/>
      <name val="Verdana"/>
      <family val="2"/>
    </font>
    <font>
      <b/>
      <sz val="16"/>
      <color indexed="40"/>
      <name val="Arial"/>
      <family val="2"/>
    </font>
    <font>
      <b/>
      <sz val="14"/>
      <color indexed="40"/>
      <name val="Arial"/>
      <family val="2"/>
    </font>
    <font>
      <sz val="14"/>
      <color indexed="60"/>
      <name val="Arial"/>
      <family val="2"/>
    </font>
    <font>
      <sz val="10"/>
      <color indexed="60"/>
      <name val="Arial"/>
      <family val="2"/>
    </font>
    <font>
      <sz val="10"/>
      <color indexed="18"/>
      <name val="Arial"/>
      <family val="0"/>
    </font>
    <font>
      <b/>
      <sz val="14"/>
      <color indexed="18"/>
      <name val="Arial"/>
      <family val="2"/>
    </font>
    <font>
      <b/>
      <sz val="11"/>
      <color indexed="18"/>
      <name val="Arial"/>
      <family val="2"/>
    </font>
    <font>
      <b/>
      <sz val="8"/>
      <color indexed="20"/>
      <name val="Verdana"/>
      <family val="2"/>
    </font>
    <font>
      <b/>
      <sz val="11"/>
      <color indexed="54"/>
      <name val="Verdana"/>
      <family val="2"/>
    </font>
    <font>
      <b/>
      <sz val="12"/>
      <color indexed="10"/>
      <name val="Verdana"/>
      <family val="2"/>
    </font>
    <font>
      <b/>
      <sz val="11"/>
      <color indexed="10"/>
      <name val="Arial"/>
      <family val="2"/>
    </font>
    <font>
      <b/>
      <u val="single"/>
      <sz val="12"/>
      <color indexed="10"/>
      <name val="Arial"/>
      <family val="2"/>
    </font>
    <font>
      <sz val="12"/>
      <name val="Times New Roman"/>
      <family val="1"/>
    </font>
    <font>
      <b/>
      <sz val="8"/>
      <name val="Arial"/>
      <family val="2"/>
    </font>
    <font>
      <sz val="14"/>
      <name val="Arial"/>
      <family val="0"/>
    </font>
    <font>
      <sz val="14"/>
      <color indexed="17"/>
      <name val="Arial"/>
      <family val="2"/>
    </font>
    <font>
      <b/>
      <sz val="12"/>
      <name val="Arial"/>
      <family val="2"/>
    </font>
    <font>
      <b/>
      <sz val="48"/>
      <color indexed="17"/>
      <name val="Arial"/>
      <family val="2"/>
    </font>
    <font>
      <b/>
      <sz val="10"/>
      <color indexed="14"/>
      <name val="Arial"/>
      <family val="2"/>
    </font>
    <font>
      <b/>
      <sz val="10"/>
      <color indexed="60"/>
      <name val="Arial"/>
      <family val="2"/>
    </font>
    <font>
      <b/>
      <sz val="9"/>
      <name val="Helvetica"/>
      <family val="2"/>
    </font>
    <font>
      <sz val="9"/>
      <name val="Helvetica"/>
      <family val="2"/>
    </font>
    <font>
      <sz val="8"/>
      <name val="Helvetica"/>
      <family val="2"/>
    </font>
    <font>
      <b/>
      <sz val="8"/>
      <name val="Helvetica"/>
      <family val="2"/>
    </font>
    <font>
      <b/>
      <sz val="8"/>
      <color indexed="9"/>
      <name val="Helvetica"/>
      <family val="2"/>
    </font>
    <font>
      <i/>
      <sz val="10"/>
      <name val="Arial"/>
      <family val="2"/>
    </font>
    <font>
      <i/>
      <sz val="8"/>
      <name val="Arial"/>
      <family val="2"/>
    </font>
    <font>
      <sz val="10"/>
      <name val="Helvetica"/>
      <family val="2"/>
    </font>
    <font>
      <b/>
      <sz val="24"/>
      <color indexed="53"/>
      <name val="Arial"/>
      <family val="2"/>
    </font>
    <font>
      <b/>
      <i/>
      <sz val="10"/>
      <color indexed="10"/>
      <name val="Arial"/>
      <family val="2"/>
    </font>
    <font>
      <sz val="10"/>
      <color indexed="14"/>
      <name val="Arial"/>
      <family val="2"/>
    </font>
    <font>
      <sz val="13.5"/>
      <name val="Arial"/>
      <family val="0"/>
    </font>
    <font>
      <b/>
      <sz val="18"/>
      <name val="Arial"/>
      <family val="2"/>
    </font>
    <font>
      <i/>
      <sz val="14"/>
      <name val="Arial"/>
      <family val="2"/>
    </font>
    <font>
      <sz val="7"/>
      <name val="Helvetica"/>
      <family val="2"/>
    </font>
    <font>
      <b/>
      <sz val="16"/>
      <color indexed="17"/>
      <name val="Arial"/>
      <family val="2"/>
    </font>
  </fonts>
  <fills count="1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
      <patternFill patternType="solid">
        <fgColor indexed="53"/>
        <bgColor indexed="64"/>
      </patternFill>
    </fill>
    <fill>
      <patternFill patternType="solid">
        <fgColor indexed="40"/>
        <bgColor indexed="64"/>
      </patternFill>
    </fill>
    <fill>
      <patternFill patternType="solid">
        <fgColor indexed="43"/>
        <bgColor indexed="64"/>
      </patternFill>
    </fill>
    <fill>
      <patternFill patternType="solid">
        <fgColor indexed="10"/>
        <bgColor indexed="64"/>
      </patternFill>
    </fill>
    <fill>
      <patternFill patternType="solid">
        <fgColor indexed="55"/>
        <bgColor indexed="64"/>
      </patternFill>
    </fill>
    <fill>
      <patternFill patternType="solid">
        <fgColor indexed="60"/>
        <bgColor indexed="64"/>
      </patternFill>
    </fill>
    <fill>
      <patternFill patternType="solid">
        <fgColor indexed="44"/>
        <bgColor indexed="64"/>
      </patternFill>
    </fill>
    <fill>
      <patternFill patternType="solid">
        <fgColor indexed="12"/>
        <bgColor indexed="64"/>
      </patternFill>
    </fill>
  </fills>
  <borders count="5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style="medium"/>
    </border>
    <border>
      <left style="thin">
        <color indexed="8"/>
      </left>
      <right>
        <color indexed="63"/>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style="medium"/>
      <top>
        <color indexed="63"/>
      </top>
      <bottom style="double"/>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medium"/>
      <top>
        <color indexed="63"/>
      </top>
      <bottom>
        <color indexed="63"/>
      </bottom>
    </border>
    <border>
      <left style="thin"/>
      <right style="medium"/>
      <top>
        <color indexed="63"/>
      </top>
      <bottom style="double"/>
    </border>
    <border>
      <left style="thin"/>
      <right style="medium"/>
      <top style="thin"/>
      <bottom>
        <color indexed="63"/>
      </bottom>
    </border>
    <border>
      <left style="thin"/>
      <right style="medium"/>
      <top>
        <color indexed="63"/>
      </top>
      <bottom style="thin"/>
    </border>
    <border>
      <left>
        <color indexed="63"/>
      </left>
      <right style="medium"/>
      <top style="medium"/>
      <bottom style="medium"/>
    </border>
    <border>
      <left style="medium"/>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double"/>
    </border>
    <border>
      <left>
        <color indexed="63"/>
      </left>
      <right style="medium"/>
      <top style="thin"/>
      <bottom style="thin"/>
    </border>
    <border>
      <left>
        <color indexed="63"/>
      </left>
      <right style="medium"/>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medium"/>
      <right style="thin"/>
      <top>
        <color indexed="63"/>
      </top>
      <bottom style="double"/>
    </border>
    <border>
      <left style="medium"/>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double"/>
    </border>
    <border>
      <left>
        <color indexed="63"/>
      </left>
      <right style="thin">
        <color indexed="8"/>
      </right>
      <top>
        <color indexed="63"/>
      </top>
      <bottom style="double"/>
    </border>
    <border>
      <left style="thin">
        <color indexed="8"/>
      </left>
      <right>
        <color indexed="63"/>
      </right>
      <top>
        <color indexed="63"/>
      </top>
      <bottom style="double"/>
    </border>
    <border>
      <left style="thin">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color indexed="8"/>
      </bottom>
    </border>
    <border>
      <left>
        <color indexed="63"/>
      </left>
      <right style="medium"/>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09">
    <xf numFmtId="0" fontId="0" fillId="0" borderId="0" xfId="0" applyAlignment="1">
      <alignment/>
    </xf>
    <xf numFmtId="0" fontId="0" fillId="2" borderId="0" xfId="0" applyFill="1" applyAlignment="1">
      <alignment/>
    </xf>
    <xf numFmtId="0" fontId="7" fillId="0" borderId="1" xfId="0" applyFont="1" applyBorder="1" applyAlignment="1">
      <alignment vertical="top" wrapText="1"/>
    </xf>
    <xf numFmtId="175" fontId="0" fillId="0" borderId="0" xfId="0" applyNumberFormat="1" applyAlignment="1">
      <alignment/>
    </xf>
    <xf numFmtId="0" fontId="8" fillId="0" borderId="2" xfId="0" applyFont="1" applyBorder="1" applyAlignment="1">
      <alignment wrapText="1"/>
    </xf>
    <xf numFmtId="0" fontId="7" fillId="0" borderId="2" xfId="0" applyFont="1" applyBorder="1" applyAlignment="1">
      <alignment horizontal="right" wrapText="1"/>
    </xf>
    <xf numFmtId="0" fontId="7" fillId="0" borderId="2" xfId="0" applyFont="1" applyBorder="1" applyAlignment="1">
      <alignment wrapText="1"/>
    </xf>
    <xf numFmtId="0" fontId="9" fillId="0" borderId="2" xfId="0" applyFont="1" applyBorder="1" applyAlignment="1">
      <alignment wrapText="1"/>
    </xf>
    <xf numFmtId="0" fontId="7" fillId="3" borderId="2" xfId="0" applyFont="1" applyFill="1" applyBorder="1" applyAlignment="1">
      <alignment wrapText="1"/>
    </xf>
    <xf numFmtId="0" fontId="3" fillId="0" borderId="0" xfId="0" applyFont="1" applyAlignment="1">
      <alignment/>
    </xf>
    <xf numFmtId="0" fontId="8" fillId="0" borderId="0" xfId="0" applyFont="1" applyAlignment="1">
      <alignment vertical="top" wrapText="1"/>
    </xf>
    <xf numFmtId="0" fontId="3" fillId="0" borderId="0" xfId="0" applyFont="1" applyAlignment="1">
      <alignment vertical="top" wrapText="1"/>
    </xf>
    <xf numFmtId="0" fontId="10" fillId="0" borderId="0" xfId="16" applyFont="1" applyAlignment="1">
      <alignment vertical="top" wrapText="1"/>
    </xf>
    <xf numFmtId="175" fontId="3" fillId="0" borderId="0" xfId="0" applyNumberFormat="1" applyFont="1" applyAlignment="1">
      <alignment/>
    </xf>
    <xf numFmtId="0" fontId="11" fillId="0" borderId="2" xfId="0" applyFont="1" applyBorder="1" applyAlignment="1">
      <alignment wrapText="1"/>
    </xf>
    <xf numFmtId="0" fontId="3" fillId="0" borderId="0" xfId="0" applyFont="1" applyAlignment="1">
      <alignment/>
    </xf>
    <xf numFmtId="0" fontId="14" fillId="0" borderId="2" xfId="0" applyFont="1" applyBorder="1" applyAlignment="1">
      <alignment wrapText="1"/>
    </xf>
    <xf numFmtId="0" fontId="17" fillId="0" borderId="2" xfId="0" applyFont="1" applyBorder="1" applyAlignment="1">
      <alignment wrapText="1"/>
    </xf>
    <xf numFmtId="0" fontId="20" fillId="0" borderId="2" xfId="0" applyFont="1" applyBorder="1" applyAlignment="1">
      <alignment wrapText="1"/>
    </xf>
    <xf numFmtId="0" fontId="0" fillId="0" borderId="0" xfId="0" applyFont="1" applyAlignment="1">
      <alignment/>
    </xf>
    <xf numFmtId="0" fontId="21" fillId="0" borderId="2" xfId="0" applyFont="1" applyBorder="1" applyAlignment="1">
      <alignment wrapText="1"/>
    </xf>
    <xf numFmtId="0" fontId="22" fillId="0" borderId="2" xfId="0" applyFont="1" applyBorder="1" applyAlignment="1">
      <alignment wrapText="1"/>
    </xf>
    <xf numFmtId="0" fontId="23" fillId="0" borderId="2" xfId="0" applyFont="1" applyBorder="1" applyAlignment="1">
      <alignment wrapText="1"/>
    </xf>
    <xf numFmtId="0" fontId="24" fillId="0" borderId="0" xfId="0" applyFont="1" applyAlignment="1">
      <alignment/>
    </xf>
    <xf numFmtId="0" fontId="13" fillId="0" borderId="2" xfId="0" applyFont="1" applyBorder="1" applyAlignment="1">
      <alignment wrapText="1"/>
    </xf>
    <xf numFmtId="0" fontId="25" fillId="0" borderId="2" xfId="0" applyFont="1" applyBorder="1" applyAlignment="1">
      <alignment wrapText="1"/>
    </xf>
    <xf numFmtId="0" fontId="1" fillId="2" borderId="3" xfId="0" applyFont="1" applyFill="1" applyBorder="1" applyAlignment="1">
      <alignment wrapText="1"/>
    </xf>
    <xf numFmtId="0" fontId="12" fillId="2" borderId="3" xfId="0" applyFont="1" applyFill="1" applyBorder="1" applyAlignment="1">
      <alignment wrapText="1"/>
    </xf>
    <xf numFmtId="0" fontId="0" fillId="0" borderId="0" xfId="0" applyAlignment="1">
      <alignment horizontal="center"/>
    </xf>
    <xf numFmtId="0" fontId="26" fillId="0" borderId="0" xfId="0" applyFont="1" applyAlignment="1">
      <alignment/>
    </xf>
    <xf numFmtId="0" fontId="8" fillId="0" borderId="4" xfId="0" applyFont="1" applyBorder="1" applyAlignment="1">
      <alignment wrapText="1"/>
    </xf>
    <xf numFmtId="0" fontId="7" fillId="0" borderId="4" xfId="0" applyFont="1" applyBorder="1" applyAlignment="1">
      <alignment wrapText="1"/>
    </xf>
    <xf numFmtId="0" fontId="0" fillId="0" borderId="5" xfId="0" applyBorder="1" applyAlignment="1">
      <alignment/>
    </xf>
    <xf numFmtId="0" fontId="19" fillId="0" borderId="6" xfId="0" applyFont="1" applyBorder="1" applyAlignment="1">
      <alignment horizontal="center"/>
    </xf>
    <xf numFmtId="0" fontId="0" fillId="0" borderId="6" xfId="0" applyBorder="1" applyAlignment="1">
      <alignment/>
    </xf>
    <xf numFmtId="0" fontId="0" fillId="0" borderId="7" xfId="0" applyBorder="1" applyAlignment="1">
      <alignment/>
    </xf>
    <xf numFmtId="0" fontId="0" fillId="2" borderId="8" xfId="0" applyFill="1" applyBorder="1" applyAlignment="1">
      <alignment vertical="top" wrapText="1"/>
    </xf>
    <xf numFmtId="0" fontId="0" fillId="2" borderId="0" xfId="0" applyFill="1" applyBorder="1" applyAlignment="1">
      <alignment vertical="top" wrapText="1"/>
    </xf>
    <xf numFmtId="0" fontId="0" fillId="2" borderId="9" xfId="0" applyFill="1" applyBorder="1" applyAlignment="1">
      <alignment vertical="top" wrapText="1"/>
    </xf>
    <xf numFmtId="0" fontId="0" fillId="2" borderId="8" xfId="0" applyFill="1" applyBorder="1" applyAlignment="1">
      <alignment/>
    </xf>
    <xf numFmtId="0" fontId="0" fillId="2" borderId="0" xfId="0" applyFill="1" applyBorder="1" applyAlignment="1">
      <alignment/>
    </xf>
    <xf numFmtId="0" fontId="0" fillId="2" borderId="9" xfId="0" applyFill="1" applyBorder="1" applyAlignment="1">
      <alignment/>
    </xf>
    <xf numFmtId="0" fontId="1" fillId="2" borderId="0" xfId="0" applyFont="1" applyFill="1" applyBorder="1" applyAlignment="1">
      <alignment wrapText="1"/>
    </xf>
    <xf numFmtId="0" fontId="1" fillId="2" borderId="9" xfId="0" applyFont="1" applyFill="1" applyBorder="1" applyAlignment="1">
      <alignment wrapText="1"/>
    </xf>
    <xf numFmtId="0" fontId="0" fillId="2" borderId="8" xfId="0" applyFill="1" applyBorder="1" applyAlignment="1">
      <alignment wrapText="1"/>
    </xf>
    <xf numFmtId="0" fontId="0" fillId="2" borderId="0" xfId="0" applyFill="1" applyBorder="1" applyAlignment="1">
      <alignment wrapText="1"/>
    </xf>
    <xf numFmtId="0" fontId="0" fillId="2" borderId="9" xfId="0" applyFill="1" applyBorder="1" applyAlignment="1">
      <alignment horizontal="right" wrapText="1"/>
    </xf>
    <xf numFmtId="0" fontId="27" fillId="2" borderId="0" xfId="0" applyFont="1" applyFill="1" applyBorder="1" applyAlignment="1">
      <alignment wrapText="1"/>
    </xf>
    <xf numFmtId="47" fontId="0" fillId="2" borderId="9" xfId="0" applyNumberFormat="1" applyFill="1" applyBorder="1" applyAlignment="1">
      <alignment horizontal="right" wrapText="1"/>
    </xf>
    <xf numFmtId="0" fontId="1" fillId="2" borderId="0" xfId="0" applyFont="1" applyFill="1" applyBorder="1" applyAlignment="1">
      <alignment wrapText="1"/>
    </xf>
    <xf numFmtId="0" fontId="29" fillId="2" borderId="0" xfId="0" applyFont="1" applyFill="1" applyBorder="1" applyAlignment="1">
      <alignment wrapText="1"/>
    </xf>
    <xf numFmtId="0" fontId="12" fillId="2" borderId="0" xfId="0" applyFont="1" applyFill="1" applyBorder="1" applyAlignment="1">
      <alignment wrapText="1"/>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3" fillId="0" borderId="8"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2" borderId="8" xfId="0" applyFont="1" applyFill="1" applyBorder="1" applyAlignment="1">
      <alignment wrapText="1"/>
    </xf>
    <xf numFmtId="0" fontId="3" fillId="2" borderId="0" xfId="0" applyFont="1" applyFill="1" applyBorder="1" applyAlignment="1">
      <alignment wrapText="1"/>
    </xf>
    <xf numFmtId="0" fontId="3" fillId="2" borderId="9" xfId="0" applyFont="1" applyFill="1" applyBorder="1" applyAlignment="1">
      <alignment horizontal="right" wrapText="1"/>
    </xf>
    <xf numFmtId="0" fontId="3" fillId="2" borderId="8" xfId="0" applyFont="1" applyFill="1" applyBorder="1" applyAlignment="1">
      <alignment/>
    </xf>
    <xf numFmtId="0" fontId="3" fillId="2" borderId="0" xfId="0" applyFont="1" applyFill="1" applyBorder="1" applyAlignment="1">
      <alignment/>
    </xf>
    <xf numFmtId="0" fontId="3" fillId="2" borderId="9" xfId="0" applyFont="1" applyFill="1" applyBorder="1" applyAlignment="1">
      <alignment/>
    </xf>
    <xf numFmtId="0" fontId="19" fillId="0" borderId="0" xfId="0" applyFont="1" applyBorder="1" applyAlignment="1">
      <alignment horizontal="center"/>
    </xf>
    <xf numFmtId="0" fontId="3" fillId="0" borderId="6" xfId="0" applyFont="1" applyBorder="1" applyAlignment="1">
      <alignment/>
    </xf>
    <xf numFmtId="0" fontId="3" fillId="0" borderId="7" xfId="0" applyFont="1" applyBorder="1" applyAlignment="1">
      <alignment/>
    </xf>
    <xf numFmtId="0" fontId="26" fillId="0" borderId="8" xfId="0" applyFont="1" applyBorder="1" applyAlignment="1">
      <alignment/>
    </xf>
    <xf numFmtId="21" fontId="0" fillId="2" borderId="9" xfId="0" applyNumberFormat="1" applyFill="1" applyBorder="1" applyAlignment="1">
      <alignment horizontal="right" wrapText="1"/>
    </xf>
    <xf numFmtId="0" fontId="30" fillId="2" borderId="0" xfId="0" applyFont="1" applyFill="1" applyBorder="1" applyAlignment="1">
      <alignment wrapText="1"/>
    </xf>
    <xf numFmtId="0" fontId="2" fillId="2" borderId="10" xfId="16" applyFill="1" applyBorder="1" applyAlignment="1">
      <alignment vertical="top" wrapText="1"/>
    </xf>
    <xf numFmtId="0" fontId="2" fillId="2" borderId="11" xfId="16" applyFill="1" applyBorder="1" applyAlignment="1">
      <alignment vertical="top" wrapText="1"/>
    </xf>
    <xf numFmtId="0" fontId="2" fillId="2" borderId="12" xfId="16" applyFill="1" applyBorder="1" applyAlignment="1">
      <alignment vertical="top" wrapText="1"/>
    </xf>
    <xf numFmtId="0" fontId="15" fillId="2" borderId="0" xfId="0" applyFont="1" applyFill="1" applyBorder="1" applyAlignment="1">
      <alignment wrapText="1"/>
    </xf>
    <xf numFmtId="0" fontId="28" fillId="2" borderId="0" xfId="0" applyFont="1" applyFill="1" applyBorder="1" applyAlignment="1">
      <alignment wrapText="1"/>
    </xf>
    <xf numFmtId="0" fontId="18" fillId="2" borderId="0" xfId="0" applyFont="1" applyFill="1" applyBorder="1" applyAlignment="1">
      <alignment wrapText="1"/>
    </xf>
    <xf numFmtId="0" fontId="33" fillId="2" borderId="8" xfId="0" applyFont="1" applyFill="1" applyBorder="1" applyAlignment="1">
      <alignment wrapText="1"/>
    </xf>
    <xf numFmtId="0" fontId="34" fillId="2" borderId="0" xfId="0" applyFont="1" applyFill="1" applyBorder="1" applyAlignment="1">
      <alignment wrapText="1"/>
    </xf>
    <xf numFmtId="0" fontId="35" fillId="2" borderId="0" xfId="0" applyFont="1" applyFill="1" applyBorder="1" applyAlignment="1">
      <alignment wrapText="1"/>
    </xf>
    <xf numFmtId="0" fontId="0" fillId="2" borderId="8" xfId="0" applyFont="1" applyFill="1" applyBorder="1" applyAlignment="1">
      <alignment wrapText="1"/>
    </xf>
    <xf numFmtId="0" fontId="0" fillId="2" borderId="0" xfId="0" applyFont="1" applyFill="1" applyBorder="1" applyAlignment="1">
      <alignment wrapText="1"/>
    </xf>
    <xf numFmtId="0" fontId="0" fillId="2" borderId="9" xfId="0" applyFont="1" applyFill="1" applyBorder="1" applyAlignment="1">
      <alignment horizontal="right" wrapText="1"/>
    </xf>
    <xf numFmtId="0" fontId="36" fillId="2" borderId="9" xfId="0" applyFont="1" applyFill="1" applyBorder="1" applyAlignment="1">
      <alignment horizontal="right" wrapText="1"/>
    </xf>
    <xf numFmtId="0" fontId="0" fillId="2" borderId="8" xfId="0" applyFont="1" applyFill="1" applyBorder="1" applyAlignment="1">
      <alignment wrapText="1"/>
    </xf>
    <xf numFmtId="0" fontId="0" fillId="2" borderId="0" xfId="0" applyFont="1" applyFill="1" applyBorder="1" applyAlignment="1">
      <alignment wrapText="1"/>
    </xf>
    <xf numFmtId="16" fontId="0" fillId="2" borderId="9" xfId="0" applyNumberFormat="1" applyFont="1" applyFill="1" applyBorder="1" applyAlignment="1">
      <alignment horizontal="right" wrapText="1"/>
    </xf>
    <xf numFmtId="0" fontId="34" fillId="2" borderId="0" xfId="0" applyFont="1" applyFill="1" applyBorder="1" applyAlignment="1">
      <alignment wrapText="1"/>
    </xf>
    <xf numFmtId="0" fontId="0" fillId="2" borderId="9" xfId="0" applyFont="1" applyFill="1" applyBorder="1" applyAlignment="1">
      <alignment horizontal="right" wrapText="1"/>
    </xf>
    <xf numFmtId="0" fontId="0" fillId="2" borderId="8" xfId="0" applyFont="1" applyFill="1" applyBorder="1" applyAlignment="1">
      <alignment wrapText="1"/>
    </xf>
    <xf numFmtId="0" fontId="0" fillId="2" borderId="0" xfId="0" applyFont="1" applyFill="1" applyBorder="1" applyAlignment="1">
      <alignment wrapText="1"/>
    </xf>
    <xf numFmtId="16" fontId="0" fillId="2" borderId="9" xfId="0" applyNumberFormat="1" applyFont="1" applyFill="1" applyBorder="1" applyAlignment="1">
      <alignment horizontal="right" wrapText="1"/>
    </xf>
    <xf numFmtId="0" fontId="0" fillId="2" borderId="8" xfId="0" applyFont="1" applyFill="1" applyBorder="1" applyAlignment="1">
      <alignment vertical="top" wrapText="1"/>
    </xf>
    <xf numFmtId="0" fontId="0" fillId="2" borderId="0" xfId="0" applyFont="1" applyFill="1" applyBorder="1" applyAlignment="1">
      <alignment vertical="top" wrapText="1"/>
    </xf>
    <xf numFmtId="0" fontId="0" fillId="2" borderId="9" xfId="0" applyFont="1" applyFill="1" applyBorder="1" applyAlignment="1">
      <alignment vertical="top" wrapText="1"/>
    </xf>
    <xf numFmtId="0" fontId="2" fillId="2" borderId="8" xfId="16" applyFont="1" applyFill="1" applyBorder="1" applyAlignment="1">
      <alignment vertical="top" wrapText="1"/>
    </xf>
    <xf numFmtId="0" fontId="2" fillId="2" borderId="0" xfId="16" applyFont="1" applyFill="1" applyBorder="1" applyAlignment="1">
      <alignment vertical="top" wrapText="1"/>
    </xf>
    <xf numFmtId="0" fontId="2" fillId="2" borderId="9" xfId="16" applyFont="1" applyFill="1" applyBorder="1" applyAlignment="1">
      <alignment vertical="top" wrapText="1"/>
    </xf>
    <xf numFmtId="0" fontId="0" fillId="2" borderId="8" xfId="0" applyFont="1" applyFill="1" applyBorder="1" applyAlignment="1">
      <alignment/>
    </xf>
    <xf numFmtId="0" fontId="0" fillId="2" borderId="0" xfId="0" applyFont="1" applyFill="1" applyBorder="1" applyAlignment="1">
      <alignment/>
    </xf>
    <xf numFmtId="0" fontId="0" fillId="2" borderId="9"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8" fillId="2" borderId="0" xfId="0" applyFont="1" applyFill="1" applyBorder="1" applyAlignment="1">
      <alignment wrapText="1"/>
    </xf>
    <xf numFmtId="0" fontId="12" fillId="2" borderId="0" xfId="0" applyFont="1" applyFill="1" applyBorder="1" applyAlignment="1">
      <alignment wrapText="1"/>
    </xf>
    <xf numFmtId="47" fontId="0" fillId="2" borderId="9" xfId="0" applyNumberFormat="1" applyFont="1" applyFill="1" applyBorder="1" applyAlignment="1">
      <alignment horizontal="right" wrapText="1"/>
    </xf>
    <xf numFmtId="47" fontId="0" fillId="2" borderId="9" xfId="0" applyNumberFormat="1" applyFont="1" applyFill="1" applyBorder="1" applyAlignment="1">
      <alignment horizontal="right" wrapText="1"/>
    </xf>
    <xf numFmtId="0" fontId="37" fillId="2" borderId="0" xfId="0" applyFont="1" applyFill="1" applyBorder="1" applyAlignment="1">
      <alignment wrapText="1"/>
    </xf>
    <xf numFmtId="0" fontId="37" fillId="2" borderId="8" xfId="0" applyFont="1" applyFill="1" applyBorder="1" applyAlignment="1">
      <alignment wrapText="1"/>
    </xf>
    <xf numFmtId="0" fontId="0" fillId="2" borderId="0" xfId="0" applyFont="1" applyFill="1" applyBorder="1" applyAlignment="1">
      <alignment wrapText="1"/>
    </xf>
    <xf numFmtId="0" fontId="11" fillId="0" borderId="2" xfId="0" applyFont="1" applyFill="1" applyBorder="1" applyAlignment="1">
      <alignment wrapText="1"/>
    </xf>
    <xf numFmtId="0" fontId="38" fillId="0" borderId="2" xfId="0" applyFont="1" applyBorder="1" applyAlignment="1">
      <alignment wrapText="1"/>
    </xf>
    <xf numFmtId="0" fontId="25" fillId="3" borderId="2" xfId="0" applyFont="1" applyFill="1" applyBorder="1" applyAlignment="1">
      <alignment wrapText="1"/>
    </xf>
    <xf numFmtId="0" fontId="39" fillId="0" borderId="2" xfId="0" applyFont="1" applyBorder="1" applyAlignment="1">
      <alignment horizontal="right" wrapText="1"/>
    </xf>
    <xf numFmtId="0" fontId="40" fillId="2" borderId="0" xfId="0" applyFont="1" applyFill="1" applyBorder="1" applyAlignment="1">
      <alignment wrapText="1"/>
    </xf>
    <xf numFmtId="0" fontId="3" fillId="0" borderId="0"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0" fillId="0" borderId="15" xfId="0" applyBorder="1" applyAlignment="1">
      <alignment horizontal="center"/>
    </xf>
    <xf numFmtId="0" fontId="3" fillId="0" borderId="16" xfId="0" applyFont="1" applyBorder="1" applyAlignment="1">
      <alignment horizontal="center"/>
    </xf>
    <xf numFmtId="47" fontId="0" fillId="2" borderId="9" xfId="0" applyNumberFormat="1" applyFont="1" applyFill="1" applyBorder="1" applyAlignment="1">
      <alignment horizontal="right" wrapText="1"/>
    </xf>
    <xf numFmtId="0" fontId="0" fillId="0" borderId="8" xfId="0" applyFont="1" applyFill="1" applyBorder="1" applyAlignment="1">
      <alignment wrapText="1"/>
    </xf>
    <xf numFmtId="0" fontId="3" fillId="2" borderId="0" xfId="0" applyFont="1" applyFill="1" applyBorder="1" applyAlignment="1">
      <alignment horizontal="center" wrapText="1"/>
    </xf>
    <xf numFmtId="0" fontId="41" fillId="2" borderId="0" xfId="0" applyFont="1" applyFill="1"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Fill="1" applyBorder="1" applyAlignment="1">
      <alignment wrapText="1"/>
    </xf>
    <xf numFmtId="0" fontId="3" fillId="2" borderId="0" xfId="0" applyFont="1" applyFill="1" applyBorder="1" applyAlignment="1">
      <alignment horizontal="right" wrapText="1"/>
    </xf>
    <xf numFmtId="0" fontId="0" fillId="2" borderId="0" xfId="0" applyFont="1" applyFill="1" applyBorder="1" applyAlignment="1">
      <alignment wrapText="1"/>
    </xf>
    <xf numFmtId="0" fontId="0" fillId="2" borderId="8" xfId="0" applyFont="1" applyFill="1" applyBorder="1" applyAlignment="1">
      <alignment horizontal="center" wrapText="1"/>
    </xf>
    <xf numFmtId="0" fontId="42" fillId="0" borderId="2" xfId="0" applyFont="1" applyBorder="1" applyAlignment="1">
      <alignment horizontal="center" wrapText="1"/>
    </xf>
    <xf numFmtId="0" fontId="0" fillId="2" borderId="0" xfId="0" applyFont="1" applyFill="1" applyBorder="1" applyAlignment="1">
      <alignment wrapText="1"/>
    </xf>
    <xf numFmtId="0" fontId="29" fillId="2" borderId="0"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horizontal="center" wrapText="1"/>
    </xf>
    <xf numFmtId="0" fontId="7" fillId="4" borderId="2" xfId="0" applyFont="1" applyFill="1" applyBorder="1" applyAlignment="1">
      <alignment wrapText="1"/>
    </xf>
    <xf numFmtId="0" fontId="25" fillId="4" borderId="2" xfId="0" applyFont="1" applyFill="1" applyBorder="1" applyAlignment="1">
      <alignment wrapText="1"/>
    </xf>
    <xf numFmtId="0" fontId="1" fillId="2" borderId="17" xfId="0" applyFont="1" applyFill="1" applyBorder="1" applyAlignment="1">
      <alignment wrapText="1"/>
    </xf>
    <xf numFmtId="0" fontId="0" fillId="0" borderId="13" xfId="0" applyBorder="1" applyAlignment="1">
      <alignment/>
    </xf>
    <xf numFmtId="0" fontId="43" fillId="0" borderId="2" xfId="0" applyFont="1" applyBorder="1" applyAlignment="1">
      <alignment wrapText="1"/>
    </xf>
    <xf numFmtId="0" fontId="44" fillId="0" borderId="2" xfId="0" applyFont="1" applyBorder="1" applyAlignment="1">
      <alignment wrapText="1"/>
    </xf>
    <xf numFmtId="0" fontId="12" fillId="5" borderId="0" xfId="0" applyFont="1" applyFill="1" applyBorder="1" applyAlignment="1">
      <alignment wrapText="1"/>
    </xf>
    <xf numFmtId="0" fontId="1" fillId="5" borderId="0" xfId="0" applyFont="1" applyFill="1" applyBorder="1" applyAlignment="1">
      <alignment/>
    </xf>
    <xf numFmtId="0" fontId="1" fillId="5" borderId="0" xfId="0" applyFont="1" applyFill="1" applyBorder="1" applyAlignment="1">
      <alignment wrapText="1"/>
    </xf>
    <xf numFmtId="0" fontId="40" fillId="5" borderId="0" xfId="0" applyFont="1" applyFill="1" applyBorder="1" applyAlignment="1">
      <alignment wrapText="1"/>
    </xf>
    <xf numFmtId="0" fontId="1" fillId="0" borderId="3" xfId="0" applyFont="1" applyBorder="1" applyAlignment="1">
      <alignment/>
    </xf>
    <xf numFmtId="0" fontId="12" fillId="2" borderId="8" xfId="0" applyFont="1" applyFill="1" applyBorder="1" applyAlignment="1">
      <alignment wrapText="1"/>
    </xf>
    <xf numFmtId="0" fontId="46" fillId="0" borderId="0" xfId="0" applyFont="1" applyAlignment="1">
      <alignment/>
    </xf>
    <xf numFmtId="0" fontId="3" fillId="0" borderId="5" xfId="0" applyFont="1" applyBorder="1" applyAlignment="1">
      <alignment/>
    </xf>
    <xf numFmtId="0" fontId="45" fillId="0" borderId="6" xfId="0" applyFont="1" applyBorder="1" applyAlignment="1">
      <alignment/>
    </xf>
    <xf numFmtId="0" fontId="8" fillId="0" borderId="18" xfId="0" applyFont="1" applyBorder="1" applyAlignment="1">
      <alignment wrapText="1"/>
    </xf>
    <xf numFmtId="0" fontId="8" fillId="0" borderId="19" xfId="0" applyFont="1" applyBorder="1" applyAlignment="1">
      <alignment wrapText="1"/>
    </xf>
    <xf numFmtId="0" fontId="7" fillId="0" borderId="18" xfId="0" applyFont="1" applyBorder="1" applyAlignment="1">
      <alignment horizontal="right" wrapText="1"/>
    </xf>
    <xf numFmtId="21" fontId="7" fillId="0" borderId="19" xfId="0" applyNumberFormat="1" applyFont="1" applyBorder="1" applyAlignment="1">
      <alignment wrapText="1"/>
    </xf>
    <xf numFmtId="0" fontId="39" fillId="0" borderId="18" xfId="0" applyFont="1" applyBorder="1" applyAlignment="1">
      <alignment horizontal="right" wrapText="1"/>
    </xf>
    <xf numFmtId="0" fontId="7" fillId="0" borderId="19" xfId="0" applyFont="1" applyBorder="1" applyAlignment="1">
      <alignment wrapText="1"/>
    </xf>
    <xf numFmtId="0" fontId="42" fillId="0" borderId="18" xfId="0" applyFont="1" applyBorder="1" applyAlignment="1">
      <alignment horizontal="center" wrapText="1"/>
    </xf>
    <xf numFmtId="0" fontId="42" fillId="0" borderId="19" xfId="0" applyFont="1" applyBorder="1" applyAlignment="1">
      <alignment horizontal="center" wrapText="1"/>
    </xf>
    <xf numFmtId="0" fontId="7" fillId="0" borderId="20" xfId="0" applyFont="1" applyBorder="1" applyAlignment="1">
      <alignment horizontal="right" wrapText="1"/>
    </xf>
    <xf numFmtId="0" fontId="7" fillId="0" borderId="21" xfId="0" applyFont="1" applyBorder="1" applyAlignment="1">
      <alignment wrapText="1"/>
    </xf>
    <xf numFmtId="0" fontId="7" fillId="0" borderId="22" xfId="0" applyFont="1" applyBorder="1" applyAlignment="1">
      <alignment wrapText="1"/>
    </xf>
    <xf numFmtId="0" fontId="3" fillId="0" borderId="23" xfId="0" applyFont="1" applyBorder="1" applyAlignment="1">
      <alignment horizontal="center"/>
    </xf>
    <xf numFmtId="0" fontId="3" fillId="0" borderId="24" xfId="0" applyFont="1" applyBorder="1" applyAlignment="1">
      <alignment horizontal="center"/>
    </xf>
    <xf numFmtId="0" fontId="0" fillId="0" borderId="8" xfId="0" applyFont="1" applyBorder="1" applyAlignment="1">
      <alignment horizontal="center"/>
    </xf>
    <xf numFmtId="0" fontId="0" fillId="0" borderId="23" xfId="0"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xf>
    <xf numFmtId="21" fontId="0" fillId="2" borderId="8" xfId="0" applyNumberFormat="1" applyFont="1" applyFill="1" applyBorder="1" applyAlignment="1">
      <alignment horizontal="center" wrapText="1"/>
    </xf>
    <xf numFmtId="0" fontId="0" fillId="0" borderId="25" xfId="0"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center"/>
    </xf>
    <xf numFmtId="0" fontId="0" fillId="0" borderId="26" xfId="0" applyBorder="1" applyAlignment="1">
      <alignment horizontal="center"/>
    </xf>
    <xf numFmtId="0" fontId="0" fillId="0" borderId="9" xfId="0" applyBorder="1" applyAlignment="1">
      <alignment horizontal="center"/>
    </xf>
    <xf numFmtId="0" fontId="0" fillId="0" borderId="0" xfId="0" applyFont="1" applyBorder="1" applyAlignment="1">
      <alignment/>
    </xf>
    <xf numFmtId="21" fontId="0" fillId="2" borderId="8" xfId="0" applyNumberFormat="1" applyFont="1" applyFill="1" applyBorder="1" applyAlignment="1">
      <alignment horizontal="center" wrapText="1"/>
    </xf>
    <xf numFmtId="0" fontId="0" fillId="2" borderId="8" xfId="0" applyFont="1" applyFill="1" applyBorder="1" applyAlignment="1">
      <alignment horizontal="center" vertical="top" wrapText="1"/>
    </xf>
    <xf numFmtId="0" fontId="2" fillId="2" borderId="8" xfId="16" applyFont="1" applyFill="1" applyBorder="1" applyAlignment="1">
      <alignment horizontal="center" vertical="top" wrapText="1"/>
    </xf>
    <xf numFmtId="0" fontId="0" fillId="0" borderId="0" xfId="0" applyFont="1" applyBorder="1" applyAlignment="1">
      <alignment/>
    </xf>
    <xf numFmtId="0" fontId="0" fillId="2" borderId="8" xfId="0" applyFont="1" applyFill="1" applyBorder="1" applyAlignment="1">
      <alignment horizontal="center"/>
    </xf>
    <xf numFmtId="0" fontId="0" fillId="0" borderId="0" xfId="0" applyBorder="1" applyAlignment="1">
      <alignment horizontal="center"/>
    </xf>
    <xf numFmtId="0" fontId="0" fillId="0" borderId="8" xfId="0"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5" borderId="0" xfId="0" applyFill="1" applyAlignment="1">
      <alignment/>
    </xf>
    <xf numFmtId="0" fontId="0" fillId="0" borderId="27" xfId="0" applyBorder="1" applyAlignment="1">
      <alignment/>
    </xf>
    <xf numFmtId="0" fontId="1" fillId="5" borderId="0" xfId="0" applyFont="1" applyFill="1" applyAlignment="1">
      <alignment/>
    </xf>
    <xf numFmtId="0" fontId="0" fillId="4" borderId="0" xfId="0" applyFont="1" applyFill="1" applyAlignment="1">
      <alignment/>
    </xf>
    <xf numFmtId="0" fontId="47" fillId="0" borderId="0" xfId="0" applyFont="1" applyBorder="1" applyAlignment="1">
      <alignment/>
    </xf>
    <xf numFmtId="0" fontId="48" fillId="0" borderId="0" xfId="0" applyFont="1" applyAlignment="1">
      <alignment/>
    </xf>
    <xf numFmtId="0" fontId="48" fillId="0" borderId="0" xfId="0" applyFont="1" applyBorder="1" applyAlignment="1">
      <alignment/>
    </xf>
    <xf numFmtId="0" fontId="47" fillId="0" borderId="8" xfId="0" applyFont="1" applyBorder="1" applyAlignment="1">
      <alignment/>
    </xf>
    <xf numFmtId="0" fontId="48" fillId="0" borderId="8" xfId="0" applyFont="1" applyBorder="1" applyAlignment="1">
      <alignment/>
    </xf>
    <xf numFmtId="0" fontId="0" fillId="3" borderId="0" xfId="0" applyFont="1" applyFill="1" applyAlignment="1">
      <alignment/>
    </xf>
    <xf numFmtId="0" fontId="3" fillId="0" borderId="28" xfId="0" applyFont="1" applyBorder="1" applyAlignment="1">
      <alignment/>
    </xf>
    <xf numFmtId="0" fontId="50" fillId="0" borderId="0" xfId="0" applyFont="1" applyBorder="1" applyAlignment="1">
      <alignment horizontal="center"/>
    </xf>
    <xf numFmtId="0" fontId="1" fillId="5" borderId="0" xfId="0" applyFont="1" applyFill="1" applyBorder="1" applyAlignment="1">
      <alignment wrapText="1"/>
    </xf>
    <xf numFmtId="0" fontId="12" fillId="5" borderId="0" xfId="0" applyFont="1" applyFill="1" applyBorder="1" applyAlignment="1">
      <alignment wrapText="1"/>
    </xf>
    <xf numFmtId="0" fontId="52" fillId="0" borderId="2" xfId="0" applyFont="1" applyBorder="1" applyAlignment="1">
      <alignment wrapText="1"/>
    </xf>
    <xf numFmtId="0" fontId="22" fillId="0" borderId="21" xfId="0" applyFont="1" applyBorder="1" applyAlignment="1">
      <alignment wrapText="1"/>
    </xf>
    <xf numFmtId="0" fontId="53" fillId="0" borderId="2" xfId="0" applyFont="1" applyBorder="1" applyAlignment="1">
      <alignment wrapText="1"/>
    </xf>
    <xf numFmtId="0" fontId="55" fillId="2" borderId="0" xfId="0" applyFont="1" applyFill="1" applyBorder="1" applyAlignment="1">
      <alignment wrapText="1"/>
    </xf>
    <xf numFmtId="0" fontId="1" fillId="2" borderId="3" xfId="0" applyFont="1" applyFill="1" applyBorder="1" applyAlignment="1">
      <alignment wrapText="1"/>
    </xf>
    <xf numFmtId="0" fontId="56" fillId="2" borderId="0" xfId="0" applyFont="1" applyFill="1" applyBorder="1" applyAlignment="1">
      <alignment wrapText="1"/>
    </xf>
    <xf numFmtId="0" fontId="31" fillId="2" borderId="0" xfId="0" applyFont="1" applyFill="1" applyBorder="1" applyAlignment="1">
      <alignment wrapText="1"/>
    </xf>
    <xf numFmtId="0" fontId="0" fillId="2" borderId="3" xfId="0" applyFill="1" applyBorder="1" applyAlignment="1">
      <alignment wrapText="1"/>
    </xf>
    <xf numFmtId="0" fontId="0" fillId="2" borderId="0" xfId="0" applyFill="1" applyAlignment="1">
      <alignment wrapText="1"/>
    </xf>
    <xf numFmtId="0" fontId="1" fillId="2" borderId="0" xfId="0" applyFont="1" applyFill="1" applyAlignment="1">
      <alignment wrapText="1"/>
    </xf>
    <xf numFmtId="0" fontId="0" fillId="2" borderId="0" xfId="0" applyFill="1" applyAlignment="1">
      <alignment horizontal="right" wrapText="1"/>
    </xf>
    <xf numFmtId="46" fontId="0" fillId="2" borderId="0" xfId="0" applyNumberFormat="1" applyFill="1" applyAlignment="1">
      <alignment horizontal="right" wrapText="1"/>
    </xf>
    <xf numFmtId="20" fontId="0" fillId="2" borderId="0" xfId="0" applyNumberFormat="1" applyFill="1" applyAlignment="1">
      <alignment horizontal="right" wrapText="1"/>
    </xf>
    <xf numFmtId="47" fontId="0" fillId="0" borderId="0" xfId="0" applyNumberFormat="1" applyAlignment="1">
      <alignment/>
    </xf>
    <xf numFmtId="0" fontId="0" fillId="3" borderId="0" xfId="0" applyFill="1" applyAlignment="1">
      <alignment wrapText="1"/>
    </xf>
    <xf numFmtId="47" fontId="0" fillId="3" borderId="0" xfId="0" applyNumberFormat="1" applyFill="1" applyAlignment="1">
      <alignment/>
    </xf>
    <xf numFmtId="0" fontId="0" fillId="0" borderId="0" xfId="0" applyFont="1" applyAlignment="1">
      <alignment horizontal="center"/>
    </xf>
    <xf numFmtId="47" fontId="0" fillId="0" borderId="0" xfId="0" applyNumberFormat="1" applyFont="1" applyAlignment="1">
      <alignment horizontal="right"/>
    </xf>
    <xf numFmtId="47" fontId="0" fillId="3" borderId="0" xfId="0" applyNumberFormat="1" applyFont="1" applyFill="1" applyAlignment="1">
      <alignment horizontal="right"/>
    </xf>
    <xf numFmtId="178" fontId="0" fillId="0" borderId="0" xfId="0" applyNumberFormat="1" applyAlignment="1">
      <alignment/>
    </xf>
    <xf numFmtId="178" fontId="0" fillId="2" borderId="0" xfId="0" applyNumberFormat="1" applyFont="1" applyFill="1" applyAlignment="1">
      <alignment horizontal="right" wrapText="1"/>
    </xf>
    <xf numFmtId="178" fontId="0" fillId="2" borderId="0" xfId="0" applyNumberFormat="1" applyFont="1" applyFill="1" applyAlignment="1">
      <alignment wrapText="1"/>
    </xf>
    <xf numFmtId="178" fontId="0" fillId="0" borderId="0" xfId="0" applyNumberFormat="1" applyFont="1" applyAlignment="1">
      <alignment horizontal="right"/>
    </xf>
    <xf numFmtId="178" fontId="0" fillId="0" borderId="0" xfId="0" applyNumberFormat="1" applyFont="1" applyAlignment="1">
      <alignment horizontal="center"/>
    </xf>
    <xf numFmtId="0" fontId="0" fillId="6" borderId="0" xfId="0" applyFill="1" applyAlignment="1">
      <alignment/>
    </xf>
    <xf numFmtId="0" fontId="0" fillId="6" borderId="0" xfId="0" applyFill="1" applyAlignment="1">
      <alignment wrapText="1"/>
    </xf>
    <xf numFmtId="178" fontId="0" fillId="2" borderId="0" xfId="0" applyNumberFormat="1" applyFont="1" applyFill="1" applyBorder="1" applyAlignment="1">
      <alignment wrapText="1"/>
    </xf>
    <xf numFmtId="178" fontId="0" fillId="2" borderId="0" xfId="0" applyNumberFormat="1" applyFont="1" applyFill="1" applyBorder="1" applyAlignment="1">
      <alignment/>
    </xf>
    <xf numFmtId="47" fontId="1" fillId="0" borderId="0" xfId="0" applyNumberFormat="1" applyFont="1" applyAlignment="1">
      <alignment/>
    </xf>
    <xf numFmtId="46" fontId="0" fillId="0" borderId="0" xfId="0" applyNumberFormat="1" applyAlignment="1">
      <alignment/>
    </xf>
    <xf numFmtId="0" fontId="18" fillId="0" borderId="0" xfId="0" applyFont="1" applyAlignment="1">
      <alignment/>
    </xf>
    <xf numFmtId="47" fontId="0" fillId="2" borderId="0" xfId="0" applyNumberFormat="1" applyFont="1" applyFill="1" applyBorder="1" applyAlignment="1">
      <alignment wrapText="1"/>
    </xf>
    <xf numFmtId="0" fontId="0" fillId="0" borderId="29" xfId="0" applyBorder="1" applyAlignment="1">
      <alignment/>
    </xf>
    <xf numFmtId="46" fontId="0" fillId="0" borderId="29" xfId="0" applyNumberFormat="1" applyBorder="1" applyAlignment="1">
      <alignment/>
    </xf>
    <xf numFmtId="46" fontId="0" fillId="0" borderId="0" xfId="0" applyNumberFormat="1" applyBorder="1" applyAlignment="1">
      <alignment/>
    </xf>
    <xf numFmtId="0" fontId="1" fillId="0" borderId="0" xfId="0" applyFont="1" applyAlignment="1">
      <alignment/>
    </xf>
    <xf numFmtId="0" fontId="58" fillId="0" borderId="29" xfId="0" applyFont="1" applyBorder="1" applyAlignment="1">
      <alignment/>
    </xf>
    <xf numFmtId="0" fontId="3" fillId="0" borderId="29" xfId="0" applyFont="1" applyBorder="1" applyAlignment="1">
      <alignment/>
    </xf>
    <xf numFmtId="0" fontId="1" fillId="0" borderId="29" xfId="0" applyFont="1" applyBorder="1" applyAlignment="1">
      <alignment/>
    </xf>
    <xf numFmtId="0" fontId="0" fillId="0" borderId="0" xfId="0" applyNumberFormat="1" applyAlignment="1">
      <alignment/>
    </xf>
    <xf numFmtId="0" fontId="0" fillId="0" borderId="0" xfId="0" applyNumberFormat="1" applyBorder="1" applyAlignment="1">
      <alignment/>
    </xf>
    <xf numFmtId="0" fontId="0" fillId="6" borderId="30" xfId="0" applyNumberFormat="1" applyFont="1" applyFill="1" applyBorder="1" applyAlignment="1">
      <alignment horizontal="center"/>
    </xf>
    <xf numFmtId="46" fontId="0" fillId="7" borderId="0" xfId="0" applyNumberFormat="1" applyFill="1" applyBorder="1" applyAlignment="1">
      <alignment/>
    </xf>
    <xf numFmtId="46" fontId="0" fillId="7" borderId="0" xfId="0" applyNumberFormat="1" applyFont="1" applyFill="1" applyBorder="1" applyAlignment="1">
      <alignment/>
    </xf>
    <xf numFmtId="0" fontId="1" fillId="8" borderId="29" xfId="0" applyFont="1" applyFill="1" applyBorder="1" applyAlignment="1">
      <alignment/>
    </xf>
    <xf numFmtId="0" fontId="0" fillId="8" borderId="29" xfId="0" applyFill="1" applyBorder="1" applyAlignment="1">
      <alignment/>
    </xf>
    <xf numFmtId="0" fontId="40" fillId="0" borderId="29" xfId="0" applyFont="1" applyBorder="1" applyAlignment="1">
      <alignment/>
    </xf>
    <xf numFmtId="0" fontId="58" fillId="0" borderId="13" xfId="0" applyFont="1" applyBorder="1" applyAlignment="1">
      <alignment/>
    </xf>
    <xf numFmtId="46" fontId="0" fillId="6" borderId="30" xfId="0" applyNumberFormat="1" applyFill="1" applyBorder="1" applyAlignment="1">
      <alignment/>
    </xf>
    <xf numFmtId="46" fontId="0" fillId="6" borderId="30" xfId="0" applyNumberFormat="1" applyFont="1" applyFill="1" applyBorder="1" applyAlignment="1">
      <alignment/>
    </xf>
    <xf numFmtId="0" fontId="58" fillId="0" borderId="31" xfId="0" applyFont="1" applyBorder="1" applyAlignment="1">
      <alignment/>
    </xf>
    <xf numFmtId="0" fontId="58" fillId="0" borderId="32" xfId="0" applyFont="1" applyBorder="1" applyAlignment="1">
      <alignment/>
    </xf>
    <xf numFmtId="0" fontId="60" fillId="0" borderId="6" xfId="0" applyFont="1" applyBorder="1" applyAlignment="1">
      <alignment/>
    </xf>
    <xf numFmtId="0" fontId="0" fillId="0" borderId="6" xfId="0" applyNumberFormat="1" applyBorder="1" applyAlignment="1">
      <alignment/>
    </xf>
    <xf numFmtId="0" fontId="1" fillId="0" borderId="0" xfId="0" applyFont="1" applyBorder="1" applyAlignment="1">
      <alignment/>
    </xf>
    <xf numFmtId="0" fontId="58" fillId="0" borderId="0" xfId="0" applyFont="1" applyBorder="1" applyAlignment="1">
      <alignment/>
    </xf>
    <xf numFmtId="0" fontId="0" fillId="0" borderId="17" xfId="0" applyBorder="1" applyAlignment="1">
      <alignment/>
    </xf>
    <xf numFmtId="46" fontId="1" fillId="0" borderId="9" xfId="0" applyNumberFormat="1" applyFont="1" applyBorder="1" applyAlignment="1">
      <alignment/>
    </xf>
    <xf numFmtId="0" fontId="3" fillId="7" borderId="9" xfId="0" applyFont="1" applyFill="1" applyBorder="1" applyAlignment="1">
      <alignment/>
    </xf>
    <xf numFmtId="0" fontId="3" fillId="6" borderId="33" xfId="0" applyFont="1" applyFill="1" applyBorder="1" applyAlignment="1">
      <alignment/>
    </xf>
    <xf numFmtId="0" fontId="1" fillId="9" borderId="0" xfId="0" applyFont="1" applyFill="1" applyBorder="1" applyAlignment="1">
      <alignment horizontal="center"/>
    </xf>
    <xf numFmtId="178" fontId="57" fillId="0" borderId="9" xfId="0" applyNumberFormat="1" applyFont="1" applyBorder="1" applyAlignment="1">
      <alignment wrapText="1"/>
    </xf>
    <xf numFmtId="0" fontId="0" fillId="0" borderId="0" xfId="0" applyFont="1" applyBorder="1" applyAlignment="1">
      <alignment/>
    </xf>
    <xf numFmtId="0" fontId="1" fillId="5" borderId="0" xfId="0" applyFont="1" applyFill="1" applyBorder="1" applyAlignment="1">
      <alignment horizontal="center"/>
    </xf>
    <xf numFmtId="0" fontId="12" fillId="10" borderId="0" xfId="0" applyFont="1" applyFill="1" applyBorder="1" applyAlignment="1">
      <alignment horizontal="center"/>
    </xf>
    <xf numFmtId="0" fontId="12" fillId="11" borderId="0" xfId="0" applyFont="1" applyFill="1" applyBorder="1" applyAlignment="1">
      <alignment horizontal="center"/>
    </xf>
    <xf numFmtId="0" fontId="1" fillId="12" borderId="0" xfId="0" applyFont="1" applyFill="1" applyBorder="1" applyAlignment="1">
      <alignment/>
    </xf>
    <xf numFmtId="0" fontId="0" fillId="12" borderId="0" xfId="0" applyFill="1" applyBorder="1" applyAlignment="1">
      <alignment/>
    </xf>
    <xf numFmtId="0" fontId="1" fillId="3" borderId="0" xfId="0" applyFont="1" applyFill="1" applyBorder="1" applyAlignment="1">
      <alignment/>
    </xf>
    <xf numFmtId="0" fontId="0" fillId="3" borderId="0" xfId="0" applyFill="1" applyBorder="1" applyAlignment="1">
      <alignment/>
    </xf>
    <xf numFmtId="46" fontId="1" fillId="0" borderId="0" xfId="0" applyNumberFormat="1" applyFont="1" applyBorder="1" applyAlignment="1">
      <alignment/>
    </xf>
    <xf numFmtId="46" fontId="0" fillId="0" borderId="9" xfId="0" applyNumberFormat="1" applyBorder="1" applyAlignment="1">
      <alignment/>
    </xf>
    <xf numFmtId="0" fontId="0" fillId="0" borderId="34" xfId="0" applyBorder="1" applyAlignment="1">
      <alignment/>
    </xf>
    <xf numFmtId="0" fontId="3" fillId="0" borderId="33" xfId="0" applyFont="1" applyBorder="1" applyAlignment="1">
      <alignment/>
    </xf>
    <xf numFmtId="0" fontId="0" fillId="0" borderId="10" xfId="0" applyBorder="1" applyAlignment="1">
      <alignment/>
    </xf>
    <xf numFmtId="0" fontId="0" fillId="0" borderId="11" xfId="0" applyBorder="1" applyAlignment="1">
      <alignment/>
    </xf>
    <xf numFmtId="0" fontId="0" fillId="0" borderId="11" xfId="0" applyNumberFormat="1" applyBorder="1" applyAlignment="1">
      <alignment/>
    </xf>
    <xf numFmtId="0" fontId="0" fillId="0" borderId="12" xfId="0" applyBorder="1" applyAlignment="1">
      <alignment/>
    </xf>
    <xf numFmtId="46" fontId="1" fillId="0" borderId="35" xfId="0" applyNumberFormat="1" applyFont="1" applyBorder="1" applyAlignment="1">
      <alignment/>
    </xf>
    <xf numFmtId="0" fontId="0" fillId="0" borderId="0" xfId="0" applyNumberFormat="1" applyBorder="1" applyAlignment="1">
      <alignment horizontal="center"/>
    </xf>
    <xf numFmtId="0" fontId="3" fillId="7" borderId="0" xfId="0" applyNumberFormat="1" applyFont="1" applyFill="1" applyBorder="1" applyAlignment="1">
      <alignment horizontal="center"/>
    </xf>
    <xf numFmtId="0" fontId="0" fillId="6" borderId="30" xfId="0" applyNumberFormat="1" applyFill="1" applyBorder="1" applyAlignment="1">
      <alignment horizontal="center"/>
    </xf>
    <xf numFmtId="0" fontId="0" fillId="7" borderId="0" xfId="0" applyNumberFormat="1" applyFont="1" applyFill="1" applyBorder="1" applyAlignment="1">
      <alignment horizontal="center"/>
    </xf>
    <xf numFmtId="0" fontId="0" fillId="7" borderId="0" xfId="0" applyNumberFormat="1" applyFill="1" applyBorder="1" applyAlignment="1">
      <alignment horizontal="center"/>
    </xf>
    <xf numFmtId="0" fontId="0" fillId="0" borderId="0" xfId="0" applyNumberFormat="1" applyFont="1" applyBorder="1" applyAlignment="1">
      <alignment horizontal="center"/>
    </xf>
    <xf numFmtId="0" fontId="0" fillId="7" borderId="0" xfId="0" applyFill="1" applyBorder="1" applyAlignment="1">
      <alignment horizontal="center"/>
    </xf>
    <xf numFmtId="20" fontId="0" fillId="7" borderId="0" xfId="0" applyNumberFormat="1" applyFill="1" applyBorder="1" applyAlignment="1">
      <alignment horizontal="center"/>
    </xf>
    <xf numFmtId="0" fontId="0" fillId="0" borderId="29" xfId="0" applyNumberFormat="1" applyBorder="1" applyAlignment="1">
      <alignment horizontal="center"/>
    </xf>
    <xf numFmtId="0" fontId="0" fillId="0" borderId="13" xfId="0" applyNumberFormat="1" applyBorder="1" applyAlignment="1">
      <alignment horizontal="center"/>
    </xf>
    <xf numFmtId="0" fontId="3" fillId="0" borderId="31" xfId="0" applyFont="1" applyBorder="1" applyAlignment="1">
      <alignment/>
    </xf>
    <xf numFmtId="0" fontId="0" fillId="0" borderId="31" xfId="0" applyBorder="1" applyAlignment="1">
      <alignment horizontal="center"/>
    </xf>
    <xf numFmtId="0" fontId="1" fillId="0" borderId="36" xfId="0" applyFont="1" applyBorder="1" applyAlignment="1">
      <alignment horizontal="center"/>
    </xf>
    <xf numFmtId="0" fontId="0" fillId="0" borderId="36" xfId="0" applyBorder="1" applyAlignment="1">
      <alignment horizontal="center"/>
    </xf>
    <xf numFmtId="0" fontId="58" fillId="0" borderId="31" xfId="0" applyNumberFormat="1" applyFont="1" applyBorder="1" applyAlignment="1">
      <alignment horizontal="center"/>
    </xf>
    <xf numFmtId="0" fontId="0" fillId="0" borderId="31" xfId="0" applyFont="1" applyBorder="1" applyAlignment="1">
      <alignment horizontal="center"/>
    </xf>
    <xf numFmtId="0" fontId="30" fillId="0" borderId="31" xfId="0" applyFont="1" applyBorder="1" applyAlignment="1">
      <alignment horizontal="center"/>
    </xf>
    <xf numFmtId="0" fontId="12" fillId="0" borderId="31" xfId="0" applyFont="1" applyBorder="1" applyAlignment="1">
      <alignment horizontal="center"/>
    </xf>
    <xf numFmtId="0" fontId="0" fillId="0" borderId="29" xfId="0" applyBorder="1" applyAlignment="1">
      <alignment horizontal="center"/>
    </xf>
    <xf numFmtId="0" fontId="0" fillId="0" borderId="8" xfId="0" applyBorder="1" applyAlignment="1">
      <alignment horizontal="center"/>
    </xf>
    <xf numFmtId="0" fontId="3" fillId="0" borderId="37" xfId="0" applyFont="1" applyBorder="1" applyAlignment="1">
      <alignment horizontal="center"/>
    </xf>
    <xf numFmtId="0" fontId="0" fillId="0" borderId="37" xfId="0" applyBorder="1" applyAlignment="1">
      <alignment/>
    </xf>
    <xf numFmtId="0" fontId="3" fillId="0" borderId="38"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xf>
    <xf numFmtId="47" fontId="0" fillId="0" borderId="9" xfId="0" applyNumberFormat="1" applyBorder="1" applyAlignment="1">
      <alignment/>
    </xf>
    <xf numFmtId="47" fontId="0" fillId="0" borderId="12" xfId="0" applyNumberFormat="1" applyBorder="1" applyAlignment="1">
      <alignment/>
    </xf>
    <xf numFmtId="178" fontId="0" fillId="0" borderId="13" xfId="0" applyNumberFormat="1" applyBorder="1" applyAlignment="1">
      <alignment/>
    </xf>
    <xf numFmtId="0" fontId="61" fillId="0" borderId="6" xfId="0" applyFont="1" applyBorder="1" applyAlignment="1">
      <alignment/>
    </xf>
    <xf numFmtId="0" fontId="3" fillId="0" borderId="39" xfId="0" applyFont="1" applyBorder="1" applyAlignment="1">
      <alignment horizontal="center"/>
    </xf>
    <xf numFmtId="0" fontId="61" fillId="0" borderId="0" xfId="0" applyFont="1" applyBorder="1" applyAlignment="1">
      <alignment/>
    </xf>
    <xf numFmtId="178" fontId="0" fillId="0" borderId="0" xfId="0" applyNumberFormat="1" applyBorder="1" applyAlignment="1">
      <alignment/>
    </xf>
    <xf numFmtId="178" fontId="3" fillId="0" borderId="38" xfId="0" applyNumberFormat="1" applyFont="1" applyBorder="1" applyAlignment="1">
      <alignment horizontal="center"/>
    </xf>
    <xf numFmtId="178" fontId="0" fillId="0" borderId="17" xfId="0" applyNumberFormat="1" applyBorder="1" applyAlignment="1">
      <alignment/>
    </xf>
    <xf numFmtId="47" fontId="0" fillId="0" borderId="0" xfId="0" applyNumberFormat="1" applyFont="1" applyBorder="1" applyAlignment="1">
      <alignment horizontal="right"/>
    </xf>
    <xf numFmtId="0" fontId="0" fillId="0" borderId="0" xfId="0" applyFill="1" applyBorder="1" applyAlignment="1">
      <alignment wrapText="1"/>
    </xf>
    <xf numFmtId="47" fontId="0" fillId="0" borderId="0" xfId="0" applyNumberFormat="1" applyFont="1" applyFill="1" applyBorder="1" applyAlignment="1">
      <alignment horizontal="right"/>
    </xf>
    <xf numFmtId="47" fontId="1" fillId="0" borderId="0" xfId="0" applyNumberFormat="1" applyFont="1" applyBorder="1" applyAlignment="1">
      <alignment/>
    </xf>
    <xf numFmtId="47" fontId="1" fillId="2" borderId="0" xfId="0" applyNumberFormat="1" applyFont="1" applyFill="1" applyBorder="1" applyAlignment="1">
      <alignment wrapText="1"/>
    </xf>
    <xf numFmtId="178" fontId="0" fillId="2" borderId="8" xfId="0" applyNumberFormat="1" applyFont="1" applyFill="1" applyBorder="1" applyAlignment="1">
      <alignment horizontal="right" wrapText="1"/>
    </xf>
    <xf numFmtId="178" fontId="0" fillId="0" borderId="9" xfId="0" applyNumberFormat="1" applyFont="1" applyBorder="1" applyAlignment="1">
      <alignment horizontal="right"/>
    </xf>
    <xf numFmtId="178" fontId="0" fillId="2" borderId="8" xfId="0" applyNumberFormat="1" applyFont="1" applyFill="1" applyBorder="1" applyAlignment="1">
      <alignment wrapText="1"/>
    </xf>
    <xf numFmtId="178" fontId="0" fillId="0" borderId="9" xfId="0" applyNumberFormat="1" applyFont="1" applyBorder="1" applyAlignment="1">
      <alignment horizontal="center"/>
    </xf>
    <xf numFmtId="47" fontId="0" fillId="0" borderId="0" xfId="0" applyNumberFormat="1" applyBorder="1" applyAlignment="1">
      <alignment/>
    </xf>
    <xf numFmtId="178" fontId="0" fillId="2" borderId="8" xfId="0" applyNumberFormat="1" applyFont="1" applyFill="1" applyBorder="1" applyAlignment="1">
      <alignment/>
    </xf>
    <xf numFmtId="178" fontId="0" fillId="3" borderId="9" xfId="0" applyNumberFormat="1" applyFont="1" applyFill="1" applyBorder="1" applyAlignment="1">
      <alignment horizontal="right"/>
    </xf>
    <xf numFmtId="20" fontId="0" fillId="2" borderId="0" xfId="0" applyNumberFormat="1" applyFill="1" applyBorder="1" applyAlignment="1">
      <alignment horizontal="right" wrapText="1"/>
    </xf>
    <xf numFmtId="47" fontId="0" fillId="0" borderId="0" xfId="0" applyNumberFormat="1" applyFont="1" applyBorder="1" applyAlignment="1">
      <alignment horizontal="center"/>
    </xf>
    <xf numFmtId="47" fontId="1" fillId="13" borderId="0" xfId="0" applyNumberFormat="1" applyFont="1" applyFill="1" applyBorder="1" applyAlignment="1">
      <alignment wrapText="1"/>
    </xf>
    <xf numFmtId="178" fontId="0" fillId="0" borderId="9" xfId="0" applyNumberFormat="1" applyFont="1" applyBorder="1" applyAlignment="1">
      <alignment/>
    </xf>
    <xf numFmtId="178" fontId="0" fillId="2" borderId="10" xfId="0" applyNumberFormat="1" applyFont="1" applyFill="1" applyBorder="1" applyAlignment="1">
      <alignment horizontal="right" wrapText="1"/>
    </xf>
    <xf numFmtId="178" fontId="0" fillId="2" borderId="11" xfId="0" applyNumberFormat="1" applyFont="1" applyFill="1" applyBorder="1" applyAlignment="1">
      <alignment wrapText="1"/>
    </xf>
    <xf numFmtId="178" fontId="0" fillId="0" borderId="12" xfId="0" applyNumberFormat="1" applyFont="1" applyBorder="1" applyAlignment="1">
      <alignment/>
    </xf>
    <xf numFmtId="0" fontId="0" fillId="0" borderId="8" xfId="0" applyFill="1" applyBorder="1" applyAlignment="1">
      <alignment horizontal="center" wrapText="1"/>
    </xf>
    <xf numFmtId="0" fontId="0" fillId="2" borderId="8" xfId="0" applyFill="1" applyBorder="1" applyAlignment="1">
      <alignment horizontal="center" wrapText="1"/>
    </xf>
    <xf numFmtId="47" fontId="0" fillId="2" borderId="8" xfId="0" applyNumberFormat="1" applyFont="1" applyFill="1" applyBorder="1" applyAlignment="1">
      <alignment horizontal="center" wrapText="1"/>
    </xf>
    <xf numFmtId="0" fontId="0" fillId="13" borderId="8" xfId="0" applyFill="1" applyBorder="1" applyAlignment="1">
      <alignment horizontal="center" wrapText="1"/>
    </xf>
    <xf numFmtId="178" fontId="0" fillId="2" borderId="8" xfId="0" applyNumberFormat="1" applyFont="1" applyFill="1" applyBorder="1" applyAlignment="1">
      <alignment horizontal="center" wrapText="1"/>
    </xf>
    <xf numFmtId="0" fontId="28" fillId="0" borderId="0" xfId="0" applyFont="1" applyAlignment="1">
      <alignment/>
    </xf>
    <xf numFmtId="0" fontId="62" fillId="0" borderId="0" xfId="0" applyFont="1" applyAlignment="1">
      <alignment/>
    </xf>
    <xf numFmtId="46" fontId="0" fillId="6" borderId="30" xfId="0" applyNumberFormat="1" applyFont="1" applyFill="1" applyBorder="1" applyAlignment="1">
      <alignment/>
    </xf>
    <xf numFmtId="0" fontId="3" fillId="6" borderId="30" xfId="0" applyNumberFormat="1" applyFont="1" applyFill="1" applyBorder="1" applyAlignment="1">
      <alignment horizontal="center"/>
    </xf>
    <xf numFmtId="0" fontId="63" fillId="0" borderId="0" xfId="0" applyFont="1" applyBorder="1" applyAlignment="1">
      <alignment/>
    </xf>
    <xf numFmtId="0" fontId="63" fillId="0" borderId="29" xfId="0" applyFont="1" applyBorder="1" applyAlignment="1">
      <alignment/>
    </xf>
    <xf numFmtId="0" fontId="63" fillId="0" borderId="0" xfId="0" applyFont="1" applyAlignment="1">
      <alignment/>
    </xf>
    <xf numFmtId="0" fontId="49" fillId="2" borderId="9" xfId="0" applyFont="1" applyFill="1" applyBorder="1" applyAlignment="1">
      <alignment vertical="top" wrapText="1"/>
    </xf>
    <xf numFmtId="0" fontId="0" fillId="2" borderId="8" xfId="0" applyFill="1" applyBorder="1" applyAlignment="1">
      <alignment vertical="top" wrapText="1"/>
    </xf>
    <xf numFmtId="0" fontId="0" fillId="2" borderId="0" xfId="0" applyFill="1" applyBorder="1" applyAlignment="1">
      <alignment vertical="top" wrapText="1"/>
    </xf>
    <xf numFmtId="0" fontId="1" fillId="2" borderId="8" xfId="0" applyFont="1" applyFill="1" applyBorder="1" applyAlignment="1">
      <alignment wrapText="1"/>
    </xf>
    <xf numFmtId="0" fontId="1" fillId="2" borderId="0" xfId="0" applyFont="1" applyFill="1" applyBorder="1" applyAlignment="1">
      <alignment wrapText="1"/>
    </xf>
    <xf numFmtId="0" fontId="7" fillId="0" borderId="1" xfId="0" applyFont="1" applyBorder="1" applyAlignment="1">
      <alignment vertical="top"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2" fillId="2" borderId="8" xfId="16" applyFill="1" applyBorder="1" applyAlignment="1">
      <alignment horizontal="left" vertical="top" wrapText="1"/>
    </xf>
    <xf numFmtId="0" fontId="2" fillId="2" borderId="0" xfId="16" applyFill="1" applyBorder="1" applyAlignment="1">
      <alignment horizontal="left" vertical="top" wrapText="1"/>
    </xf>
    <xf numFmtId="0" fontId="2" fillId="2" borderId="9" xfId="16" applyFill="1" applyBorder="1" applyAlignment="1">
      <alignment horizontal="left" vertical="top" wrapText="1"/>
    </xf>
    <xf numFmtId="0" fontId="49" fillId="2" borderId="8" xfId="0" applyFont="1" applyFill="1" applyBorder="1" applyAlignment="1">
      <alignment vertical="top" wrapText="1"/>
    </xf>
    <xf numFmtId="0" fontId="49" fillId="2" borderId="0" xfId="0" applyFont="1" applyFill="1" applyBorder="1" applyAlignment="1">
      <alignment vertical="top" wrapText="1"/>
    </xf>
    <xf numFmtId="0" fontId="65" fillId="0" borderId="40" xfId="0" applyFont="1" applyBorder="1" applyAlignment="1">
      <alignment horizontal="center" vertical="center" wrapText="1"/>
    </xf>
    <xf numFmtId="0" fontId="66" fillId="0" borderId="41" xfId="0" applyFont="1" applyBorder="1" applyAlignment="1">
      <alignment horizontal="right" wrapText="1"/>
    </xf>
    <xf numFmtId="0" fontId="66" fillId="0" borderId="41" xfId="0" applyFont="1" applyBorder="1" applyAlignment="1">
      <alignment wrapText="1"/>
    </xf>
    <xf numFmtId="46" fontId="66" fillId="0" borderId="41" xfId="0" applyNumberFormat="1" applyFont="1" applyBorder="1" applyAlignment="1">
      <alignment horizontal="right" wrapText="1"/>
    </xf>
    <xf numFmtId="0" fontId="66" fillId="0" borderId="42" xfId="0" applyFont="1" applyBorder="1" applyAlignment="1">
      <alignment horizontal="right" wrapText="1"/>
    </xf>
    <xf numFmtId="0" fontId="66" fillId="0" borderId="40" xfId="0" applyFont="1" applyBorder="1" applyAlignment="1">
      <alignment horizontal="right" wrapText="1"/>
    </xf>
    <xf numFmtId="0" fontId="66" fillId="0" borderId="42" xfId="0" applyFont="1" applyBorder="1" applyAlignment="1">
      <alignment wrapText="1"/>
    </xf>
    <xf numFmtId="0" fontId="66" fillId="0" borderId="40" xfId="0" applyFont="1" applyBorder="1" applyAlignment="1">
      <alignment wrapText="1"/>
    </xf>
    <xf numFmtId="46" fontId="66" fillId="0" borderId="42" xfId="0" applyNumberFormat="1" applyFont="1" applyBorder="1" applyAlignment="1">
      <alignment horizontal="right" wrapText="1"/>
    </xf>
    <xf numFmtId="46" fontId="66" fillId="0" borderId="40" xfId="0" applyNumberFormat="1" applyFont="1" applyBorder="1" applyAlignment="1">
      <alignment horizontal="right" wrapText="1"/>
    </xf>
    <xf numFmtId="0" fontId="0" fillId="0" borderId="41" xfId="0" applyBorder="1" applyAlignment="1">
      <alignment horizontal="right" wrapText="1"/>
    </xf>
    <xf numFmtId="0" fontId="0" fillId="0" borderId="43" xfId="0" applyBorder="1" applyAlignment="1">
      <alignment/>
    </xf>
    <xf numFmtId="0" fontId="65" fillId="0" borderId="44" xfId="0" applyFont="1" applyBorder="1" applyAlignment="1">
      <alignment horizontal="center" vertical="center" wrapText="1"/>
    </xf>
    <xf numFmtId="0" fontId="65" fillId="0" borderId="45" xfId="0" applyFont="1" applyBorder="1" applyAlignment="1">
      <alignment horizontal="center" vertical="center" wrapText="1"/>
    </xf>
    <xf numFmtId="46" fontId="67" fillId="0" borderId="41" xfId="0" applyNumberFormat="1" applyFont="1" applyBorder="1" applyAlignment="1">
      <alignment horizontal="right" wrapText="1"/>
    </xf>
    <xf numFmtId="0" fontId="65" fillId="6" borderId="44" xfId="0" applyFont="1" applyFill="1" applyBorder="1" applyAlignment="1">
      <alignment horizontal="center" vertical="center" wrapText="1"/>
    </xf>
    <xf numFmtId="0" fontId="65" fillId="6" borderId="2" xfId="0" applyFont="1" applyFill="1" applyBorder="1" applyAlignment="1">
      <alignment horizontal="center" vertical="center" wrapText="1"/>
    </xf>
    <xf numFmtId="46" fontId="68" fillId="6" borderId="46" xfId="0" applyNumberFormat="1" applyFont="1" applyFill="1" applyBorder="1" applyAlignment="1">
      <alignment horizontal="right" wrapText="1"/>
    </xf>
    <xf numFmtId="0" fontId="68" fillId="6" borderId="2" xfId="0" applyFont="1" applyFill="1" applyBorder="1" applyAlignment="1">
      <alignment horizontal="center" vertical="center" wrapText="1"/>
    </xf>
    <xf numFmtId="0" fontId="65" fillId="6" borderId="46" xfId="0" applyFont="1" applyFill="1" applyBorder="1" applyAlignment="1">
      <alignment horizontal="center" vertical="center" wrapText="1"/>
    </xf>
    <xf numFmtId="0" fontId="68" fillId="6" borderId="4" xfId="0" applyFont="1" applyFill="1" applyBorder="1" applyAlignment="1">
      <alignment horizontal="center" vertical="center" wrapText="1"/>
    </xf>
    <xf numFmtId="0" fontId="65" fillId="6" borderId="41" xfId="0" applyFont="1" applyFill="1" applyBorder="1" applyAlignment="1">
      <alignment horizontal="center" vertical="center" wrapText="1"/>
    </xf>
    <xf numFmtId="0" fontId="0" fillId="6" borderId="47" xfId="0" applyFill="1" applyBorder="1" applyAlignment="1">
      <alignment/>
    </xf>
    <xf numFmtId="0" fontId="66" fillId="0" borderId="42" xfId="0" applyNumberFormat="1" applyFont="1" applyBorder="1" applyAlignment="1">
      <alignment horizontal="center" wrapText="1"/>
    </xf>
    <xf numFmtId="0" fontId="66" fillId="0" borderId="40" xfId="0" applyNumberFormat="1" applyFont="1" applyBorder="1" applyAlignment="1">
      <alignment horizontal="center" wrapText="1"/>
    </xf>
    <xf numFmtId="0" fontId="66" fillId="0" borderId="41" xfId="0" applyNumberFormat="1" applyFont="1" applyBorder="1" applyAlignment="1">
      <alignment horizontal="center" wrapText="1"/>
    </xf>
    <xf numFmtId="0" fontId="0" fillId="0" borderId="41" xfId="0" applyNumberFormat="1" applyBorder="1" applyAlignment="1">
      <alignment horizontal="center" wrapText="1"/>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1" fillId="2" borderId="28" xfId="0" applyFont="1" applyFill="1" applyBorder="1" applyAlignment="1">
      <alignment wrapText="1"/>
    </xf>
    <xf numFmtId="0" fontId="1" fillId="2" borderId="13" xfId="0" applyFont="1" applyFill="1" applyBorder="1" applyAlignment="1">
      <alignment wrapText="1"/>
    </xf>
    <xf numFmtId="0" fontId="0" fillId="0" borderId="0" xfId="0" applyNumberFormat="1" applyAlignment="1">
      <alignment horizontal="center"/>
    </xf>
    <xf numFmtId="0" fontId="67" fillId="0" borderId="40" xfId="0" applyFont="1" applyBorder="1" applyAlignment="1">
      <alignment wrapText="1"/>
    </xf>
    <xf numFmtId="0" fontId="68" fillId="0" borderId="41" xfId="0" applyFont="1" applyBorder="1" applyAlignment="1">
      <alignment wrapText="1"/>
    </xf>
    <xf numFmtId="0" fontId="68" fillId="0" borderId="42" xfId="0" applyFont="1" applyBorder="1" applyAlignment="1">
      <alignment wrapText="1"/>
    </xf>
    <xf numFmtId="0" fontId="68" fillId="0" borderId="40" xfId="0" applyFont="1" applyBorder="1" applyAlignment="1">
      <alignment wrapText="1"/>
    </xf>
    <xf numFmtId="46" fontId="67" fillId="0" borderId="42" xfId="0" applyNumberFormat="1" applyFont="1" applyBorder="1" applyAlignment="1">
      <alignment horizontal="right" wrapText="1"/>
    </xf>
    <xf numFmtId="46" fontId="67" fillId="0" borderId="40" xfId="0" applyNumberFormat="1" applyFont="1" applyBorder="1" applyAlignment="1">
      <alignment horizontal="right" wrapText="1"/>
    </xf>
    <xf numFmtId="0" fontId="67" fillId="0" borderId="42" xfId="0" applyFont="1" applyBorder="1" applyAlignment="1">
      <alignment wrapText="1"/>
    </xf>
    <xf numFmtId="0" fontId="68" fillId="12" borderId="41" xfId="0" applyFont="1" applyFill="1" applyBorder="1" applyAlignment="1">
      <alignment wrapText="1"/>
    </xf>
    <xf numFmtId="0" fontId="68" fillId="3" borderId="42" xfId="0" applyFont="1" applyFill="1" applyBorder="1" applyAlignment="1">
      <alignment wrapText="1"/>
    </xf>
    <xf numFmtId="0" fontId="68" fillId="8" borderId="40" xfId="0" applyFont="1" applyFill="1" applyBorder="1" applyAlignment="1">
      <alignment wrapText="1"/>
    </xf>
    <xf numFmtId="0" fontId="69" fillId="14" borderId="41" xfId="0" applyFont="1" applyFill="1" applyBorder="1" applyAlignment="1">
      <alignment wrapText="1"/>
    </xf>
    <xf numFmtId="0" fontId="68" fillId="15" borderId="41" xfId="0" applyFont="1" applyFill="1" applyBorder="1" applyAlignment="1">
      <alignment wrapText="1"/>
    </xf>
    <xf numFmtId="0" fontId="68" fillId="15" borderId="42" xfId="0" applyFont="1" applyFill="1" applyBorder="1" applyAlignment="1">
      <alignment wrapText="1"/>
    </xf>
    <xf numFmtId="0" fontId="69" fillId="16" borderId="41" xfId="0" applyFont="1" applyFill="1" applyBorder="1" applyAlignment="1">
      <alignment wrapText="1"/>
    </xf>
    <xf numFmtId="0" fontId="3" fillId="0" borderId="0" xfId="0" applyFont="1" applyAlignment="1">
      <alignment horizontal="center"/>
    </xf>
    <xf numFmtId="46" fontId="3" fillId="0" borderId="0" xfId="0" applyNumberFormat="1" applyFont="1" applyAlignment="1">
      <alignment horizontal="center"/>
    </xf>
    <xf numFmtId="0" fontId="58" fillId="6" borderId="0" xfId="0" applyFont="1" applyFill="1" applyAlignment="1">
      <alignment horizontal="center"/>
    </xf>
    <xf numFmtId="0" fontId="58" fillId="6" borderId="48" xfId="0" applyFont="1" applyFill="1" applyBorder="1" applyAlignment="1">
      <alignment horizontal="center"/>
    </xf>
    <xf numFmtId="0" fontId="68" fillId="6" borderId="49" xfId="0" applyFont="1" applyFill="1" applyBorder="1" applyAlignment="1">
      <alignment horizontal="center" vertical="center" wrapText="1"/>
    </xf>
    <xf numFmtId="0" fontId="58" fillId="6" borderId="0" xfId="0" applyFont="1" applyFill="1" applyBorder="1" applyAlignment="1">
      <alignment/>
    </xf>
    <xf numFmtId="0" fontId="58" fillId="6" borderId="32" xfId="0" applyFont="1" applyFill="1" applyBorder="1" applyAlignment="1">
      <alignment/>
    </xf>
    <xf numFmtId="46" fontId="72" fillId="0" borderId="42" xfId="0" applyNumberFormat="1" applyFont="1" applyBorder="1" applyAlignment="1">
      <alignment horizontal="right" wrapText="1"/>
    </xf>
    <xf numFmtId="46" fontId="0" fillId="0" borderId="50" xfId="0" applyNumberFormat="1" applyBorder="1" applyAlignment="1">
      <alignment/>
    </xf>
    <xf numFmtId="0" fontId="0" fillId="0" borderId="51" xfId="0" applyBorder="1" applyAlignment="1">
      <alignment/>
    </xf>
    <xf numFmtId="0" fontId="73" fillId="0" borderId="0" xfId="0" applyFont="1" applyAlignment="1">
      <alignment/>
    </xf>
    <xf numFmtId="0" fontId="0" fillId="5" borderId="0" xfId="0" applyFill="1" applyBorder="1" applyAlignment="1">
      <alignment/>
    </xf>
    <xf numFmtId="171" fontId="12" fillId="5" borderId="0" xfId="17" applyFont="1" applyFill="1" applyAlignment="1">
      <alignment/>
    </xf>
    <xf numFmtId="0" fontId="50" fillId="2" borderId="8" xfId="0" applyFont="1" applyFill="1" applyBorder="1" applyAlignment="1">
      <alignment horizontal="center" vertical="top" wrapText="1"/>
    </xf>
    <xf numFmtId="0" fontId="50" fillId="2" borderId="0" xfId="0" applyFont="1" applyFill="1" applyBorder="1" applyAlignment="1">
      <alignment horizontal="center" vertical="top" wrapText="1"/>
    </xf>
    <xf numFmtId="0" fontId="50" fillId="2" borderId="9" xfId="0" applyFont="1" applyFill="1" applyBorder="1" applyAlignment="1">
      <alignment horizontal="center" vertical="top" wrapText="1"/>
    </xf>
    <xf numFmtId="0" fontId="3" fillId="2" borderId="8" xfId="0" applyFont="1" applyFill="1" applyBorder="1" applyAlignment="1">
      <alignment horizontal="left" vertical="top" wrapText="1"/>
    </xf>
    <xf numFmtId="0" fontId="0" fillId="2" borderId="9" xfId="0" applyFill="1" applyBorder="1" applyAlignment="1">
      <alignment vertical="top" wrapText="1"/>
    </xf>
    <xf numFmtId="0" fontId="8" fillId="0" borderId="0" xfId="0" applyFont="1" applyAlignment="1">
      <alignment vertical="top" wrapText="1"/>
    </xf>
    <xf numFmtId="0" fontId="3" fillId="0" borderId="0" xfId="0" applyFont="1" applyAlignment="1">
      <alignment vertical="top" wrapText="1"/>
    </xf>
    <xf numFmtId="0" fontId="10" fillId="0" borderId="0" xfId="16" applyFont="1" applyAlignment="1">
      <alignment vertical="top" wrapText="1"/>
    </xf>
    <xf numFmtId="0" fontId="2" fillId="0" borderId="8" xfId="16" applyBorder="1" applyAlignment="1">
      <alignment vertical="top" wrapText="1"/>
    </xf>
    <xf numFmtId="0" fontId="2" fillId="0" borderId="0" xfId="16" applyBorder="1" applyAlignment="1">
      <alignment vertical="top" wrapText="1"/>
    </xf>
    <xf numFmtId="0" fontId="2" fillId="0" borderId="9" xfId="16" applyBorder="1" applyAlignment="1">
      <alignment vertical="top" wrapText="1"/>
    </xf>
    <xf numFmtId="0" fontId="4" fillId="0" borderId="52" xfId="0" applyFont="1" applyBorder="1" applyAlignment="1">
      <alignment vertical="top" wrapText="1"/>
    </xf>
    <xf numFmtId="0" fontId="4" fillId="0" borderId="1" xfId="0" applyFont="1" applyBorder="1" applyAlignment="1">
      <alignment vertical="top" wrapText="1"/>
    </xf>
    <xf numFmtId="0" fontId="4" fillId="0" borderId="53" xfId="0" applyFont="1" applyBorder="1" applyAlignment="1">
      <alignment vertical="top"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Border="1" applyAlignment="1">
      <alignment vertical="top" wrapText="1"/>
    </xf>
    <xf numFmtId="0" fontId="5" fillId="0" borderId="8"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66" fillId="0" borderId="41" xfId="0" applyFont="1" applyBorder="1" applyAlignment="1">
      <alignment horizontal="right" wrapText="1"/>
    </xf>
    <xf numFmtId="0" fontId="66" fillId="0" borderId="40" xfId="0" applyFont="1" applyBorder="1" applyAlignment="1">
      <alignment horizontal="right" wrapText="1"/>
    </xf>
    <xf numFmtId="0" fontId="66" fillId="0" borderId="42" xfId="0" applyFont="1" applyBorder="1" applyAlignment="1">
      <alignment horizontal="right" wrapText="1"/>
    </xf>
    <xf numFmtId="0" fontId="1" fillId="2" borderId="0" xfId="0" applyFont="1" applyFill="1" applyAlignment="1">
      <alignment wrapText="1"/>
    </xf>
    <xf numFmtId="0" fontId="0" fillId="2" borderId="0" xfId="0" applyFill="1" applyAlignment="1">
      <alignment horizontal="left" vertical="top" wrapText="1"/>
    </xf>
    <xf numFmtId="47" fontId="0" fillId="2" borderId="0" xfId="0" applyNumberFormat="1" applyFont="1" applyFill="1" applyBorder="1" applyAlignment="1">
      <alignment wrapText="1"/>
    </xf>
    <xf numFmtId="0" fontId="0" fillId="2" borderId="0" xfId="0" applyFill="1" applyAlignment="1">
      <alignment/>
    </xf>
    <xf numFmtId="178" fontId="0" fillId="2" borderId="0" xfId="0" applyNumberFormat="1" applyFont="1" applyFill="1" applyBorder="1" applyAlignment="1">
      <alignment wrapText="1"/>
    </xf>
    <xf numFmtId="178" fontId="0" fillId="2" borderId="0" xfId="0" applyNumberFormat="1" applyFont="1" applyFill="1" applyBorder="1" applyAlignment="1">
      <alignment/>
    </xf>
    <xf numFmtId="178" fontId="1" fillId="2" borderId="8" xfId="0" applyNumberFormat="1" applyFont="1" applyFill="1" applyBorder="1" applyAlignment="1">
      <alignment wrapText="1"/>
    </xf>
    <xf numFmtId="178" fontId="1" fillId="2" borderId="0" xfId="0" applyNumberFormat="1" applyFont="1" applyFill="1" applyBorder="1" applyAlignment="1">
      <alignment wrapText="1"/>
    </xf>
    <xf numFmtId="178" fontId="0" fillId="3" borderId="0" xfId="0" applyNumberFormat="1" applyFont="1" applyFill="1" applyBorder="1" applyAlignment="1">
      <alignment wrapText="1"/>
    </xf>
    <xf numFmtId="178" fontId="0" fillId="0" borderId="8" xfId="0" applyNumberFormat="1" applyFont="1" applyBorder="1" applyAlignment="1">
      <alignment horizontal="right"/>
    </xf>
    <xf numFmtId="178" fontId="0" fillId="0" borderId="0" xfId="0" applyNumberFormat="1" applyFont="1" applyBorder="1" applyAlignment="1">
      <alignment horizontal="right"/>
    </xf>
    <xf numFmtId="178" fontId="57" fillId="0" borderId="0" xfId="0" applyNumberFormat="1" applyFont="1" applyBorder="1" applyAlignment="1">
      <alignment wrapText="1"/>
    </xf>
    <xf numFmtId="178" fontId="57" fillId="0" borderId="9" xfId="0" applyNumberFormat="1" applyFont="1" applyBorder="1" applyAlignment="1">
      <alignment wrapText="1"/>
    </xf>
    <xf numFmtId="178" fontId="0" fillId="2" borderId="11" xfId="0" applyNumberFormat="1" applyFont="1" applyFill="1" applyBorder="1" applyAlignment="1">
      <alignment wrapText="1"/>
    </xf>
    <xf numFmtId="178" fontId="0" fillId="2" borderId="0" xfId="0" applyNumberFormat="1" applyFont="1" applyFill="1" applyAlignment="1">
      <alignment wrapText="1"/>
    </xf>
    <xf numFmtId="0" fontId="1" fillId="0" borderId="10" xfId="0" applyFont="1" applyBorder="1" applyAlignment="1">
      <alignment horizontal="center"/>
    </xf>
    <xf numFmtId="0" fontId="1" fillId="0" borderId="0" xfId="0" applyFont="1" applyAlignment="1">
      <alignment horizontal="center"/>
    </xf>
    <xf numFmtId="0" fontId="12" fillId="0" borderId="0" xfId="0" applyFont="1" applyBorder="1" applyAlignment="1">
      <alignment/>
    </xf>
    <xf numFmtId="0" fontId="0" fillId="0" borderId="0" xfId="0" applyFill="1" applyBorder="1" applyAlignment="1">
      <alignment/>
    </xf>
    <xf numFmtId="0" fontId="27" fillId="0" borderId="0" xfId="0" applyFont="1" applyBorder="1" applyAlignment="1">
      <alignment/>
    </xf>
    <xf numFmtId="46" fontId="15" fillId="0" borderId="0" xfId="0" applyNumberFormat="1" applyFont="1" applyBorder="1" applyAlignment="1">
      <alignment/>
    </xf>
    <xf numFmtId="0" fontId="63" fillId="0" borderId="0" xfId="0" applyFont="1" applyFill="1" applyBorder="1" applyAlignment="1">
      <alignment/>
    </xf>
    <xf numFmtId="0" fontId="0" fillId="8" borderId="0" xfId="0" applyFill="1" applyBorder="1" applyAlignment="1">
      <alignment/>
    </xf>
    <xf numFmtId="0" fontId="1" fillId="0" borderId="0" xfId="0" applyFont="1" applyAlignment="1">
      <alignment/>
    </xf>
    <xf numFmtId="0" fontId="76" fillId="0" borderId="0" xfId="0" applyFont="1" applyAlignment="1">
      <alignment/>
    </xf>
    <xf numFmtId="0" fontId="65" fillId="0" borderId="41"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2" xfId="0" applyFont="1" applyBorder="1" applyAlignment="1">
      <alignment horizontal="center" vertical="center" wrapText="1"/>
    </xf>
    <xf numFmtId="0" fontId="66" fillId="0" borderId="41" xfId="0" applyFont="1" applyBorder="1" applyAlignment="1">
      <alignment wrapText="1"/>
    </xf>
    <xf numFmtId="0" fontId="66" fillId="0" borderId="42" xfId="0" applyFont="1" applyBorder="1" applyAlignment="1">
      <alignment wrapText="1"/>
    </xf>
    <xf numFmtId="0" fontId="66" fillId="0" borderId="40" xfId="0" applyFont="1" applyBorder="1" applyAlignment="1">
      <alignment wrapText="1"/>
    </xf>
    <xf numFmtId="46" fontId="67" fillId="0" borderId="41" xfId="0" applyNumberFormat="1" applyFont="1" applyBorder="1" applyAlignment="1">
      <alignment horizontal="right" wrapText="1"/>
    </xf>
    <xf numFmtId="46" fontId="67" fillId="0" borderId="42" xfId="0" applyNumberFormat="1" applyFont="1" applyBorder="1" applyAlignment="1">
      <alignment horizontal="right" wrapText="1"/>
    </xf>
    <xf numFmtId="46" fontId="67" fillId="0" borderId="40" xfId="0" applyNumberFormat="1" applyFont="1" applyBorder="1" applyAlignment="1">
      <alignment horizontal="right" wrapText="1"/>
    </xf>
    <xf numFmtId="0" fontId="67" fillId="0" borderId="40" xfId="0" applyFont="1" applyBorder="1" applyAlignment="1">
      <alignment horizontal="right" wrapText="1"/>
    </xf>
    <xf numFmtId="0" fontId="67" fillId="0" borderId="41" xfId="0" applyFont="1" applyBorder="1" applyAlignment="1">
      <alignment horizontal="right" wrapText="1"/>
    </xf>
    <xf numFmtId="0" fontId="66" fillId="12" borderId="40" xfId="0" applyFont="1" applyFill="1" applyBorder="1" applyAlignment="1">
      <alignment wrapText="1"/>
    </xf>
    <xf numFmtId="0" fontId="66" fillId="3" borderId="42" xfId="0" applyFont="1" applyFill="1" applyBorder="1" applyAlignment="1">
      <alignment wrapText="1"/>
    </xf>
    <xf numFmtId="0" fontId="66" fillId="8" borderId="41" xfId="0" applyFont="1" applyFill="1" applyBorder="1" applyAlignment="1">
      <alignment wrapText="1"/>
    </xf>
    <xf numFmtId="0" fontId="58" fillId="0" borderId="0" xfId="0" applyFont="1" applyAlignment="1">
      <alignment horizontal="center"/>
    </xf>
    <xf numFmtId="0" fontId="65" fillId="0" borderId="42" xfId="0" applyFont="1" applyBorder="1" applyAlignment="1">
      <alignment wrapText="1"/>
    </xf>
    <xf numFmtId="0" fontId="65" fillId="0" borderId="42" xfId="0" applyFont="1" applyBorder="1" applyAlignment="1">
      <alignment horizontal="right" wrapText="1"/>
    </xf>
    <xf numFmtId="0" fontId="67" fillId="0" borderId="41" xfId="0" applyFont="1" applyBorder="1" applyAlignment="1">
      <alignment wrapText="1"/>
    </xf>
    <xf numFmtId="0" fontId="79" fillId="0" borderId="41" xfId="0" applyFont="1" applyBorder="1" applyAlignment="1">
      <alignment wrapText="1"/>
    </xf>
    <xf numFmtId="46" fontId="0" fillId="0" borderId="11" xfId="0" applyNumberFormat="1" applyBorder="1" applyAlignment="1">
      <alignment/>
    </xf>
    <xf numFmtId="16" fontId="0" fillId="2" borderId="0" xfId="0" applyNumberFormat="1" applyFill="1" applyAlignment="1">
      <alignment horizontal="right" wrapText="1"/>
    </xf>
    <xf numFmtId="17" fontId="0" fillId="2" borderId="0" xfId="0" applyNumberFormat="1" applyFill="1" applyAlignment="1">
      <alignment horizontal="right" wrapText="1"/>
    </xf>
    <xf numFmtId="0" fontId="0" fillId="2" borderId="0" xfId="0" applyFill="1" applyAlignment="1">
      <alignment vertical="top" wrapText="1"/>
    </xf>
    <xf numFmtId="0" fontId="2" fillId="2" borderId="0" xfId="16" applyFill="1" applyAlignment="1">
      <alignment horizontal="left" vertical="top" wrapText="1"/>
    </xf>
    <xf numFmtId="0" fontId="2" fillId="2" borderId="0" xfId="16" applyFill="1" applyAlignment="1">
      <alignment vertical="top" wrapText="1"/>
    </xf>
    <xf numFmtId="21" fontId="7" fillId="0" borderId="2" xfId="0" applyNumberFormat="1" applyFont="1" applyBorder="1" applyAlignment="1">
      <alignment wrapText="1"/>
    </xf>
    <xf numFmtId="0" fontId="5"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2" fillId="0" borderId="0" xfId="16" applyAlignment="1">
      <alignment vertical="top" wrapText="1"/>
    </xf>
    <xf numFmtId="0" fontId="80" fillId="0" borderId="6" xfId="0" applyFont="1" applyBorder="1" applyAlignment="1">
      <alignment horizontal="center"/>
    </xf>
    <xf numFmtId="0" fontId="1" fillId="2" borderId="0" xfId="0" applyFont="1" applyFill="1" applyAlignment="1">
      <alignment wrapText="1"/>
    </xf>
    <xf numFmtId="0" fontId="12" fillId="2" borderId="0" xfId="0" applyFont="1" applyFill="1" applyAlignment="1">
      <alignment wrapText="1"/>
    </xf>
    <xf numFmtId="0" fontId="12" fillId="8" borderId="0" xfId="0" applyFont="1" applyFill="1" applyAlignment="1">
      <alignment wrapText="1"/>
    </xf>
    <xf numFmtId="0" fontId="7" fillId="0" borderId="4" xfId="0" applyFont="1" applyBorder="1" applyAlignment="1">
      <alignment horizontal="right" wrapText="1"/>
    </xf>
    <xf numFmtId="0" fontId="7" fillId="0" borderId="45" xfId="0" applyFont="1" applyBorder="1" applyAlignment="1">
      <alignment wrapText="1"/>
    </xf>
    <xf numFmtId="0" fontId="7" fillId="0" borderId="41" xfId="0" applyFont="1" applyBorder="1" applyAlignment="1">
      <alignment wrapText="1"/>
    </xf>
    <xf numFmtId="0" fontId="7" fillId="0" borderId="40" xfId="0" applyFont="1" applyBorder="1" applyAlignment="1">
      <alignment wrapText="1"/>
    </xf>
    <xf numFmtId="0" fontId="25" fillId="6" borderId="3" xfId="0" applyFont="1" applyFill="1" applyBorder="1" applyAlignment="1">
      <alignment wrapText="1"/>
    </xf>
    <xf numFmtId="0" fontId="0" fillId="0" borderId="3" xfId="0" applyBorder="1" applyAlignment="1">
      <alignment/>
    </xf>
    <xf numFmtId="0" fontId="12" fillId="8" borderId="0" xfId="0" applyFont="1" applyFill="1" applyBorder="1" applyAlignment="1">
      <alignment/>
    </xf>
    <xf numFmtId="0" fontId="1" fillId="3" borderId="8" xfId="0" applyFont="1" applyFill="1" applyBorder="1" applyAlignment="1">
      <alignment horizontal="center"/>
    </xf>
    <xf numFmtId="0" fontId="1" fillId="0" borderId="8" xfId="0" applyFont="1" applyBorder="1" applyAlignment="1">
      <alignment/>
    </xf>
    <xf numFmtId="0" fontId="61" fillId="0" borderId="0" xfId="0" applyFont="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185</xdr:row>
      <xdr:rowOff>400050</xdr:rowOff>
    </xdr:from>
    <xdr:to>
      <xdr:col>5</xdr:col>
      <xdr:colOff>285750</xdr:colOff>
      <xdr:row>187</xdr:row>
      <xdr:rowOff>247650</xdr:rowOff>
    </xdr:to>
    <xdr:sp>
      <xdr:nvSpPr>
        <xdr:cNvPr id="1" name="Line 1"/>
        <xdr:cNvSpPr>
          <a:spLocks/>
        </xdr:cNvSpPr>
      </xdr:nvSpPr>
      <xdr:spPr>
        <a:xfrm flipV="1">
          <a:off x="1657350" y="69846825"/>
          <a:ext cx="18764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194</xdr:row>
      <xdr:rowOff>352425</xdr:rowOff>
    </xdr:from>
    <xdr:to>
      <xdr:col>6</xdr:col>
      <xdr:colOff>0</xdr:colOff>
      <xdr:row>204</xdr:row>
      <xdr:rowOff>133350</xdr:rowOff>
    </xdr:to>
    <xdr:sp>
      <xdr:nvSpPr>
        <xdr:cNvPr id="2" name="Line 2"/>
        <xdr:cNvSpPr>
          <a:spLocks/>
        </xdr:cNvSpPr>
      </xdr:nvSpPr>
      <xdr:spPr>
        <a:xfrm flipV="1">
          <a:off x="1609725" y="72723375"/>
          <a:ext cx="1962150" cy="3305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1247775</xdr:colOff>
      <xdr:row>200</xdr:row>
      <xdr:rowOff>142875</xdr:rowOff>
    </xdr:from>
    <xdr:to>
      <xdr:col>6</xdr:col>
      <xdr:colOff>57150</xdr:colOff>
      <xdr:row>202</xdr:row>
      <xdr:rowOff>0</xdr:rowOff>
    </xdr:to>
    <xdr:sp>
      <xdr:nvSpPr>
        <xdr:cNvPr id="3" name="Line 3"/>
        <xdr:cNvSpPr>
          <a:spLocks/>
        </xdr:cNvSpPr>
      </xdr:nvSpPr>
      <xdr:spPr>
        <a:xfrm flipV="1">
          <a:off x="1581150" y="74885550"/>
          <a:ext cx="20478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209550</xdr:rowOff>
    </xdr:from>
    <xdr:to>
      <xdr:col>5</xdr:col>
      <xdr:colOff>323850</xdr:colOff>
      <xdr:row>36</xdr:row>
      <xdr:rowOff>28575</xdr:rowOff>
    </xdr:to>
    <xdr:sp>
      <xdr:nvSpPr>
        <xdr:cNvPr id="4" name="Line 4"/>
        <xdr:cNvSpPr>
          <a:spLocks/>
        </xdr:cNvSpPr>
      </xdr:nvSpPr>
      <xdr:spPr>
        <a:xfrm>
          <a:off x="1619250" y="2981325"/>
          <a:ext cx="1952625" cy="817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790575</xdr:colOff>
      <xdr:row>27</xdr:row>
      <xdr:rowOff>142875</xdr:rowOff>
    </xdr:from>
    <xdr:to>
      <xdr:col>6</xdr:col>
      <xdr:colOff>0</xdr:colOff>
      <xdr:row>60</xdr:row>
      <xdr:rowOff>247650</xdr:rowOff>
    </xdr:to>
    <xdr:sp>
      <xdr:nvSpPr>
        <xdr:cNvPr id="5" name="Line 5"/>
        <xdr:cNvSpPr>
          <a:spLocks/>
        </xdr:cNvSpPr>
      </xdr:nvSpPr>
      <xdr:spPr>
        <a:xfrm flipV="1">
          <a:off x="1123950" y="7667625"/>
          <a:ext cx="2447925" cy="14077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30</xdr:row>
      <xdr:rowOff>0</xdr:rowOff>
    </xdr:from>
    <xdr:to>
      <xdr:col>5</xdr:col>
      <xdr:colOff>314325</xdr:colOff>
      <xdr:row>43</xdr:row>
      <xdr:rowOff>0</xdr:rowOff>
    </xdr:to>
    <xdr:sp>
      <xdr:nvSpPr>
        <xdr:cNvPr id="6" name="Line 6"/>
        <xdr:cNvSpPr>
          <a:spLocks/>
        </xdr:cNvSpPr>
      </xdr:nvSpPr>
      <xdr:spPr>
        <a:xfrm>
          <a:off x="1619250" y="8829675"/>
          <a:ext cx="1943100" cy="522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1114425</xdr:colOff>
      <xdr:row>18</xdr:row>
      <xdr:rowOff>85725</xdr:rowOff>
    </xdr:from>
    <xdr:to>
      <xdr:col>10</xdr:col>
      <xdr:colOff>180975</xdr:colOff>
      <xdr:row>19</xdr:row>
      <xdr:rowOff>104775</xdr:rowOff>
    </xdr:to>
    <xdr:sp>
      <xdr:nvSpPr>
        <xdr:cNvPr id="7" name="Line 7"/>
        <xdr:cNvSpPr>
          <a:spLocks/>
        </xdr:cNvSpPr>
      </xdr:nvSpPr>
      <xdr:spPr>
        <a:xfrm flipV="1">
          <a:off x="4686300" y="4333875"/>
          <a:ext cx="17240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21</xdr:row>
      <xdr:rowOff>104775</xdr:rowOff>
    </xdr:from>
    <xdr:to>
      <xdr:col>10</xdr:col>
      <xdr:colOff>180975</xdr:colOff>
      <xdr:row>27</xdr:row>
      <xdr:rowOff>95250</xdr:rowOff>
    </xdr:to>
    <xdr:sp>
      <xdr:nvSpPr>
        <xdr:cNvPr id="8" name="Line 8"/>
        <xdr:cNvSpPr>
          <a:spLocks/>
        </xdr:cNvSpPr>
      </xdr:nvSpPr>
      <xdr:spPr>
        <a:xfrm flipV="1">
          <a:off x="4457700" y="5334000"/>
          <a:ext cx="1952625" cy="2286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1076325</xdr:colOff>
      <xdr:row>21</xdr:row>
      <xdr:rowOff>114300</xdr:rowOff>
    </xdr:from>
    <xdr:to>
      <xdr:col>10</xdr:col>
      <xdr:colOff>104775</xdr:colOff>
      <xdr:row>27</xdr:row>
      <xdr:rowOff>57150</xdr:rowOff>
    </xdr:to>
    <xdr:sp>
      <xdr:nvSpPr>
        <xdr:cNvPr id="9" name="Line 9"/>
        <xdr:cNvSpPr>
          <a:spLocks/>
        </xdr:cNvSpPr>
      </xdr:nvSpPr>
      <xdr:spPr>
        <a:xfrm>
          <a:off x="4648200" y="5343525"/>
          <a:ext cx="1685925" cy="2238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1000125</xdr:colOff>
      <xdr:row>28</xdr:row>
      <xdr:rowOff>85725</xdr:rowOff>
    </xdr:from>
    <xdr:to>
      <xdr:col>10</xdr:col>
      <xdr:colOff>114300</xdr:colOff>
      <xdr:row>33</xdr:row>
      <xdr:rowOff>104775</xdr:rowOff>
    </xdr:to>
    <xdr:sp>
      <xdr:nvSpPr>
        <xdr:cNvPr id="10" name="Line 10"/>
        <xdr:cNvSpPr>
          <a:spLocks/>
        </xdr:cNvSpPr>
      </xdr:nvSpPr>
      <xdr:spPr>
        <a:xfrm flipV="1">
          <a:off x="4572000" y="7934325"/>
          <a:ext cx="1771650"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1352550</xdr:colOff>
      <xdr:row>35</xdr:row>
      <xdr:rowOff>95250</xdr:rowOff>
    </xdr:from>
    <xdr:to>
      <xdr:col>10</xdr:col>
      <xdr:colOff>123825</xdr:colOff>
      <xdr:row>36</xdr:row>
      <xdr:rowOff>66675</xdr:rowOff>
    </xdr:to>
    <xdr:sp>
      <xdr:nvSpPr>
        <xdr:cNvPr id="11" name="Line 11"/>
        <xdr:cNvSpPr>
          <a:spLocks/>
        </xdr:cNvSpPr>
      </xdr:nvSpPr>
      <xdr:spPr>
        <a:xfrm flipV="1">
          <a:off x="4924425" y="10725150"/>
          <a:ext cx="14287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1562100</xdr:colOff>
      <xdr:row>20</xdr:row>
      <xdr:rowOff>123825</xdr:rowOff>
    </xdr:from>
    <xdr:to>
      <xdr:col>10</xdr:col>
      <xdr:colOff>0</xdr:colOff>
      <xdr:row>31</xdr:row>
      <xdr:rowOff>57150</xdr:rowOff>
    </xdr:to>
    <xdr:sp>
      <xdr:nvSpPr>
        <xdr:cNvPr id="12" name="Line 12"/>
        <xdr:cNvSpPr>
          <a:spLocks/>
        </xdr:cNvSpPr>
      </xdr:nvSpPr>
      <xdr:spPr>
        <a:xfrm>
          <a:off x="5133975" y="5029200"/>
          <a:ext cx="1095375" cy="418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1143000</xdr:colOff>
      <xdr:row>20</xdr:row>
      <xdr:rowOff>114300</xdr:rowOff>
    </xdr:from>
    <xdr:to>
      <xdr:col>10</xdr:col>
      <xdr:colOff>228600</xdr:colOff>
      <xdr:row>23</xdr:row>
      <xdr:rowOff>85725</xdr:rowOff>
    </xdr:to>
    <xdr:sp>
      <xdr:nvSpPr>
        <xdr:cNvPr id="13" name="Line 13"/>
        <xdr:cNvSpPr>
          <a:spLocks/>
        </xdr:cNvSpPr>
      </xdr:nvSpPr>
      <xdr:spPr>
        <a:xfrm flipV="1">
          <a:off x="4714875" y="5019675"/>
          <a:ext cx="1743075"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1123950</xdr:colOff>
      <xdr:row>22</xdr:row>
      <xdr:rowOff>85725</xdr:rowOff>
    </xdr:from>
    <xdr:to>
      <xdr:col>10</xdr:col>
      <xdr:colOff>95250</xdr:colOff>
      <xdr:row>33</xdr:row>
      <xdr:rowOff>114300</xdr:rowOff>
    </xdr:to>
    <xdr:sp>
      <xdr:nvSpPr>
        <xdr:cNvPr id="14" name="Line 14"/>
        <xdr:cNvSpPr>
          <a:spLocks/>
        </xdr:cNvSpPr>
      </xdr:nvSpPr>
      <xdr:spPr>
        <a:xfrm>
          <a:off x="4695825" y="5800725"/>
          <a:ext cx="1628775" cy="411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18</xdr:row>
      <xdr:rowOff>85725</xdr:rowOff>
    </xdr:from>
    <xdr:to>
      <xdr:col>10</xdr:col>
      <xdr:colOff>266700</xdr:colOff>
      <xdr:row>38</xdr:row>
      <xdr:rowOff>76200</xdr:rowOff>
    </xdr:to>
    <xdr:sp>
      <xdr:nvSpPr>
        <xdr:cNvPr id="15" name="Line 15"/>
        <xdr:cNvSpPr>
          <a:spLocks/>
        </xdr:cNvSpPr>
      </xdr:nvSpPr>
      <xdr:spPr>
        <a:xfrm>
          <a:off x="4467225" y="4333875"/>
          <a:ext cx="2028825" cy="784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37</xdr:row>
      <xdr:rowOff>76200</xdr:rowOff>
    </xdr:from>
    <xdr:to>
      <xdr:col>10</xdr:col>
      <xdr:colOff>152400</xdr:colOff>
      <xdr:row>42</xdr:row>
      <xdr:rowOff>161925</xdr:rowOff>
    </xdr:to>
    <xdr:sp>
      <xdr:nvSpPr>
        <xdr:cNvPr id="16" name="Line 16"/>
        <xdr:cNvSpPr>
          <a:spLocks/>
        </xdr:cNvSpPr>
      </xdr:nvSpPr>
      <xdr:spPr>
        <a:xfrm flipV="1">
          <a:off x="5324475" y="11534775"/>
          <a:ext cx="1057275" cy="2190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1095375</xdr:colOff>
      <xdr:row>24</xdr:row>
      <xdr:rowOff>76200</xdr:rowOff>
    </xdr:from>
    <xdr:to>
      <xdr:col>10</xdr:col>
      <xdr:colOff>123825</xdr:colOff>
      <xdr:row>43</xdr:row>
      <xdr:rowOff>76200</xdr:rowOff>
    </xdr:to>
    <xdr:sp>
      <xdr:nvSpPr>
        <xdr:cNvPr id="17" name="Line 17"/>
        <xdr:cNvSpPr>
          <a:spLocks/>
        </xdr:cNvSpPr>
      </xdr:nvSpPr>
      <xdr:spPr>
        <a:xfrm>
          <a:off x="4667250" y="6438900"/>
          <a:ext cx="1685925" cy="769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1085850</xdr:colOff>
      <xdr:row>25</xdr:row>
      <xdr:rowOff>95250</xdr:rowOff>
    </xdr:from>
    <xdr:to>
      <xdr:col>10</xdr:col>
      <xdr:colOff>57150</xdr:colOff>
      <xdr:row>66</xdr:row>
      <xdr:rowOff>76200</xdr:rowOff>
    </xdr:to>
    <xdr:sp>
      <xdr:nvSpPr>
        <xdr:cNvPr id="18" name="Line 18"/>
        <xdr:cNvSpPr>
          <a:spLocks/>
        </xdr:cNvSpPr>
      </xdr:nvSpPr>
      <xdr:spPr>
        <a:xfrm>
          <a:off x="4657725" y="6943725"/>
          <a:ext cx="1628775" cy="17726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14</xdr:row>
      <xdr:rowOff>0</xdr:rowOff>
    </xdr:from>
    <xdr:to>
      <xdr:col>5</xdr:col>
      <xdr:colOff>200025</xdr:colOff>
      <xdr:row>26</xdr:row>
      <xdr:rowOff>66675</xdr:rowOff>
    </xdr:to>
    <xdr:sp>
      <xdr:nvSpPr>
        <xdr:cNvPr id="19" name="Line 19"/>
        <xdr:cNvSpPr>
          <a:spLocks/>
        </xdr:cNvSpPr>
      </xdr:nvSpPr>
      <xdr:spPr>
        <a:xfrm>
          <a:off x="1628775" y="3429000"/>
          <a:ext cx="1819275" cy="381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1181100</xdr:colOff>
      <xdr:row>22</xdr:row>
      <xdr:rowOff>152400</xdr:rowOff>
    </xdr:from>
    <xdr:to>
      <xdr:col>10</xdr:col>
      <xdr:colOff>142875</xdr:colOff>
      <xdr:row>28</xdr:row>
      <xdr:rowOff>66675</xdr:rowOff>
    </xdr:to>
    <xdr:sp>
      <xdr:nvSpPr>
        <xdr:cNvPr id="20" name="Line 20"/>
        <xdr:cNvSpPr>
          <a:spLocks/>
        </xdr:cNvSpPr>
      </xdr:nvSpPr>
      <xdr:spPr>
        <a:xfrm flipV="1">
          <a:off x="4752975" y="5867400"/>
          <a:ext cx="1619250" cy="2047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981075</xdr:colOff>
      <xdr:row>24</xdr:row>
      <xdr:rowOff>76200</xdr:rowOff>
    </xdr:from>
    <xdr:to>
      <xdr:col>11</xdr:col>
      <xdr:colOff>57150</xdr:colOff>
      <xdr:row>30</xdr:row>
      <xdr:rowOff>66675</xdr:rowOff>
    </xdr:to>
    <xdr:sp>
      <xdr:nvSpPr>
        <xdr:cNvPr id="21" name="Line 21"/>
        <xdr:cNvSpPr>
          <a:spLocks/>
        </xdr:cNvSpPr>
      </xdr:nvSpPr>
      <xdr:spPr>
        <a:xfrm flipV="1">
          <a:off x="4552950" y="6438900"/>
          <a:ext cx="2019300" cy="2457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1123950</xdr:colOff>
      <xdr:row>89</xdr:row>
      <xdr:rowOff>190500</xdr:rowOff>
    </xdr:from>
    <xdr:to>
      <xdr:col>10</xdr:col>
      <xdr:colOff>123825</xdr:colOff>
      <xdr:row>95</xdr:row>
      <xdr:rowOff>47625</xdr:rowOff>
    </xdr:to>
    <xdr:sp>
      <xdr:nvSpPr>
        <xdr:cNvPr id="22" name="Line 22"/>
        <xdr:cNvSpPr>
          <a:spLocks/>
        </xdr:cNvSpPr>
      </xdr:nvSpPr>
      <xdr:spPr>
        <a:xfrm flipV="1">
          <a:off x="4695825" y="33118425"/>
          <a:ext cx="1657350" cy="2133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1143000</xdr:colOff>
      <xdr:row>29</xdr:row>
      <xdr:rowOff>161925</xdr:rowOff>
    </xdr:from>
    <xdr:to>
      <xdr:col>10</xdr:col>
      <xdr:colOff>47625</xdr:colOff>
      <xdr:row>79</xdr:row>
      <xdr:rowOff>76200</xdr:rowOff>
    </xdr:to>
    <xdr:sp>
      <xdr:nvSpPr>
        <xdr:cNvPr id="23" name="Line 23"/>
        <xdr:cNvSpPr>
          <a:spLocks/>
        </xdr:cNvSpPr>
      </xdr:nvSpPr>
      <xdr:spPr>
        <a:xfrm>
          <a:off x="4714875" y="8496300"/>
          <a:ext cx="1562100" cy="20897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1400175</xdr:colOff>
      <xdr:row>26</xdr:row>
      <xdr:rowOff>142875</xdr:rowOff>
    </xdr:from>
    <xdr:to>
      <xdr:col>6</xdr:col>
      <xdr:colOff>1400175</xdr:colOff>
      <xdr:row>26</xdr:row>
      <xdr:rowOff>142875</xdr:rowOff>
    </xdr:to>
    <xdr:sp>
      <xdr:nvSpPr>
        <xdr:cNvPr id="24" name="Line 24"/>
        <xdr:cNvSpPr>
          <a:spLocks/>
        </xdr:cNvSpPr>
      </xdr:nvSpPr>
      <xdr:spPr>
        <a:xfrm>
          <a:off x="4972050" y="7324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1524000</xdr:colOff>
      <xdr:row>26</xdr:row>
      <xdr:rowOff>123825</xdr:rowOff>
    </xdr:from>
    <xdr:to>
      <xdr:col>10</xdr:col>
      <xdr:colOff>66675</xdr:colOff>
      <xdr:row>82</xdr:row>
      <xdr:rowOff>104775</xdr:rowOff>
    </xdr:to>
    <xdr:sp>
      <xdr:nvSpPr>
        <xdr:cNvPr id="25" name="Line 25"/>
        <xdr:cNvSpPr>
          <a:spLocks/>
        </xdr:cNvSpPr>
      </xdr:nvSpPr>
      <xdr:spPr>
        <a:xfrm>
          <a:off x="5095875" y="7305675"/>
          <a:ext cx="1200150" cy="2309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103</xdr:row>
      <xdr:rowOff>95250</xdr:rowOff>
    </xdr:from>
    <xdr:to>
      <xdr:col>10</xdr:col>
      <xdr:colOff>66675</xdr:colOff>
      <xdr:row>104</xdr:row>
      <xdr:rowOff>76200</xdr:rowOff>
    </xdr:to>
    <xdr:sp>
      <xdr:nvSpPr>
        <xdr:cNvPr id="26" name="Line 26"/>
        <xdr:cNvSpPr>
          <a:spLocks/>
        </xdr:cNvSpPr>
      </xdr:nvSpPr>
      <xdr:spPr>
        <a:xfrm>
          <a:off x="4448175" y="39023925"/>
          <a:ext cx="18478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923925</xdr:colOff>
      <xdr:row>104</xdr:row>
      <xdr:rowOff>95250</xdr:rowOff>
    </xdr:from>
    <xdr:to>
      <xdr:col>10</xdr:col>
      <xdr:colOff>95250</xdr:colOff>
      <xdr:row>110</xdr:row>
      <xdr:rowOff>76200</xdr:rowOff>
    </xdr:to>
    <xdr:sp>
      <xdr:nvSpPr>
        <xdr:cNvPr id="27" name="Line 27"/>
        <xdr:cNvSpPr>
          <a:spLocks/>
        </xdr:cNvSpPr>
      </xdr:nvSpPr>
      <xdr:spPr>
        <a:xfrm>
          <a:off x="4495800" y="39347775"/>
          <a:ext cx="1828800"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100</xdr:row>
      <xdr:rowOff>95250</xdr:rowOff>
    </xdr:from>
    <xdr:to>
      <xdr:col>10</xdr:col>
      <xdr:colOff>76200</xdr:colOff>
      <xdr:row>113</xdr:row>
      <xdr:rowOff>95250</xdr:rowOff>
    </xdr:to>
    <xdr:sp>
      <xdr:nvSpPr>
        <xdr:cNvPr id="28" name="Line 28"/>
        <xdr:cNvSpPr>
          <a:spLocks/>
        </xdr:cNvSpPr>
      </xdr:nvSpPr>
      <xdr:spPr>
        <a:xfrm>
          <a:off x="4581525" y="37404675"/>
          <a:ext cx="1724025" cy="5343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1200150</xdr:colOff>
      <xdr:row>38</xdr:row>
      <xdr:rowOff>104775</xdr:rowOff>
    </xdr:from>
    <xdr:to>
      <xdr:col>10</xdr:col>
      <xdr:colOff>104775</xdr:colOff>
      <xdr:row>44</xdr:row>
      <xdr:rowOff>104775</xdr:rowOff>
    </xdr:to>
    <xdr:sp>
      <xdr:nvSpPr>
        <xdr:cNvPr id="29" name="Line 29"/>
        <xdr:cNvSpPr>
          <a:spLocks/>
        </xdr:cNvSpPr>
      </xdr:nvSpPr>
      <xdr:spPr>
        <a:xfrm>
          <a:off x="4772025" y="12211050"/>
          <a:ext cx="1562100" cy="2286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50</xdr:row>
      <xdr:rowOff>114300</xdr:rowOff>
    </xdr:from>
    <xdr:to>
      <xdr:col>10</xdr:col>
      <xdr:colOff>104775</xdr:colOff>
      <xdr:row>54</xdr:row>
      <xdr:rowOff>76200</xdr:rowOff>
    </xdr:to>
    <xdr:sp>
      <xdr:nvSpPr>
        <xdr:cNvPr id="30" name="Line 31"/>
        <xdr:cNvSpPr>
          <a:spLocks/>
        </xdr:cNvSpPr>
      </xdr:nvSpPr>
      <xdr:spPr>
        <a:xfrm flipV="1">
          <a:off x="4610100" y="17040225"/>
          <a:ext cx="1724025"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1143000</xdr:colOff>
      <xdr:row>59</xdr:row>
      <xdr:rowOff>123825</xdr:rowOff>
    </xdr:from>
    <xdr:to>
      <xdr:col>10</xdr:col>
      <xdr:colOff>95250</xdr:colOff>
      <xdr:row>84</xdr:row>
      <xdr:rowOff>66675</xdr:rowOff>
    </xdr:to>
    <xdr:sp>
      <xdr:nvSpPr>
        <xdr:cNvPr id="31" name="Line 33"/>
        <xdr:cNvSpPr>
          <a:spLocks/>
        </xdr:cNvSpPr>
      </xdr:nvSpPr>
      <xdr:spPr>
        <a:xfrm>
          <a:off x="4714875" y="21288375"/>
          <a:ext cx="1609725" cy="9906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1228725</xdr:colOff>
      <xdr:row>213</xdr:row>
      <xdr:rowOff>333375</xdr:rowOff>
    </xdr:from>
    <xdr:to>
      <xdr:col>10</xdr:col>
      <xdr:colOff>85725</xdr:colOff>
      <xdr:row>221</xdr:row>
      <xdr:rowOff>85725</xdr:rowOff>
    </xdr:to>
    <xdr:sp>
      <xdr:nvSpPr>
        <xdr:cNvPr id="32" name="Line 34"/>
        <xdr:cNvSpPr>
          <a:spLocks/>
        </xdr:cNvSpPr>
      </xdr:nvSpPr>
      <xdr:spPr>
        <a:xfrm>
          <a:off x="4800600" y="79105125"/>
          <a:ext cx="1514475" cy="2362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1104900</xdr:colOff>
      <xdr:row>253</xdr:row>
      <xdr:rowOff>219075</xdr:rowOff>
    </xdr:from>
    <xdr:to>
      <xdr:col>11</xdr:col>
      <xdr:colOff>0</xdr:colOff>
      <xdr:row>261</xdr:row>
      <xdr:rowOff>190500</xdr:rowOff>
    </xdr:to>
    <xdr:sp>
      <xdr:nvSpPr>
        <xdr:cNvPr id="33" name="Line 35"/>
        <xdr:cNvSpPr>
          <a:spLocks/>
        </xdr:cNvSpPr>
      </xdr:nvSpPr>
      <xdr:spPr>
        <a:xfrm>
          <a:off x="4676775" y="91763850"/>
          <a:ext cx="183832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1181100</xdr:colOff>
      <xdr:row>186</xdr:row>
      <xdr:rowOff>209550</xdr:rowOff>
    </xdr:from>
    <xdr:to>
      <xdr:col>10</xdr:col>
      <xdr:colOff>276225</xdr:colOff>
      <xdr:row>202</xdr:row>
      <xdr:rowOff>180975</xdr:rowOff>
    </xdr:to>
    <xdr:sp>
      <xdr:nvSpPr>
        <xdr:cNvPr id="34" name="Line 36"/>
        <xdr:cNvSpPr>
          <a:spLocks/>
        </xdr:cNvSpPr>
      </xdr:nvSpPr>
      <xdr:spPr>
        <a:xfrm>
          <a:off x="4752975" y="70065900"/>
          <a:ext cx="1752600" cy="5457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1085850</xdr:colOff>
      <xdr:row>185</xdr:row>
      <xdr:rowOff>323850</xdr:rowOff>
    </xdr:from>
    <xdr:to>
      <xdr:col>10</xdr:col>
      <xdr:colOff>133350</xdr:colOff>
      <xdr:row>241</xdr:row>
      <xdr:rowOff>152400</xdr:rowOff>
    </xdr:to>
    <xdr:sp>
      <xdr:nvSpPr>
        <xdr:cNvPr id="35" name="Line 37"/>
        <xdr:cNvSpPr>
          <a:spLocks/>
        </xdr:cNvSpPr>
      </xdr:nvSpPr>
      <xdr:spPr>
        <a:xfrm>
          <a:off x="4657725" y="69770625"/>
          <a:ext cx="1704975" cy="18707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187</xdr:row>
      <xdr:rowOff>238125</xdr:rowOff>
    </xdr:from>
    <xdr:to>
      <xdr:col>10</xdr:col>
      <xdr:colOff>161925</xdr:colOff>
      <xdr:row>196</xdr:row>
      <xdr:rowOff>190500</xdr:rowOff>
    </xdr:to>
    <xdr:sp>
      <xdr:nvSpPr>
        <xdr:cNvPr id="36" name="Line 38"/>
        <xdr:cNvSpPr>
          <a:spLocks/>
        </xdr:cNvSpPr>
      </xdr:nvSpPr>
      <xdr:spPr>
        <a:xfrm>
          <a:off x="4248150" y="70370700"/>
          <a:ext cx="2143125" cy="3086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952500</xdr:colOff>
      <xdr:row>185</xdr:row>
      <xdr:rowOff>342900</xdr:rowOff>
    </xdr:from>
    <xdr:to>
      <xdr:col>10</xdr:col>
      <xdr:colOff>152400</xdr:colOff>
      <xdr:row>188</xdr:row>
      <xdr:rowOff>76200</xdr:rowOff>
    </xdr:to>
    <xdr:sp>
      <xdr:nvSpPr>
        <xdr:cNvPr id="37" name="Line 39"/>
        <xdr:cNvSpPr>
          <a:spLocks/>
        </xdr:cNvSpPr>
      </xdr:nvSpPr>
      <xdr:spPr>
        <a:xfrm flipV="1">
          <a:off x="4524375" y="69789675"/>
          <a:ext cx="185737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1066800</xdr:colOff>
      <xdr:row>189</xdr:row>
      <xdr:rowOff>200025</xdr:rowOff>
    </xdr:from>
    <xdr:to>
      <xdr:col>10</xdr:col>
      <xdr:colOff>161925</xdr:colOff>
      <xdr:row>193</xdr:row>
      <xdr:rowOff>76200</xdr:rowOff>
    </xdr:to>
    <xdr:sp>
      <xdr:nvSpPr>
        <xdr:cNvPr id="38" name="Line 40"/>
        <xdr:cNvSpPr>
          <a:spLocks/>
        </xdr:cNvSpPr>
      </xdr:nvSpPr>
      <xdr:spPr>
        <a:xfrm>
          <a:off x="4638675" y="70932675"/>
          <a:ext cx="175260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1276350</xdr:colOff>
      <xdr:row>190</xdr:row>
      <xdr:rowOff>190500</xdr:rowOff>
    </xdr:from>
    <xdr:to>
      <xdr:col>10</xdr:col>
      <xdr:colOff>152400</xdr:colOff>
      <xdr:row>223</xdr:row>
      <xdr:rowOff>190500</xdr:rowOff>
    </xdr:to>
    <xdr:sp>
      <xdr:nvSpPr>
        <xdr:cNvPr id="39" name="Line 42"/>
        <xdr:cNvSpPr>
          <a:spLocks/>
        </xdr:cNvSpPr>
      </xdr:nvSpPr>
      <xdr:spPr>
        <a:xfrm>
          <a:off x="4848225" y="71199375"/>
          <a:ext cx="1533525" cy="11182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1095375</xdr:colOff>
      <xdr:row>191</xdr:row>
      <xdr:rowOff>95250</xdr:rowOff>
    </xdr:from>
    <xdr:to>
      <xdr:col>10</xdr:col>
      <xdr:colOff>104775</xdr:colOff>
      <xdr:row>212</xdr:row>
      <xdr:rowOff>171450</xdr:rowOff>
    </xdr:to>
    <xdr:sp>
      <xdr:nvSpPr>
        <xdr:cNvPr id="40" name="Line 43"/>
        <xdr:cNvSpPr>
          <a:spLocks/>
        </xdr:cNvSpPr>
      </xdr:nvSpPr>
      <xdr:spPr>
        <a:xfrm>
          <a:off x="4667250" y="71380350"/>
          <a:ext cx="1666875" cy="7286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828675</xdr:colOff>
      <xdr:row>189</xdr:row>
      <xdr:rowOff>200025</xdr:rowOff>
    </xdr:from>
    <xdr:to>
      <xdr:col>10</xdr:col>
      <xdr:colOff>180975</xdr:colOff>
      <xdr:row>192</xdr:row>
      <xdr:rowOff>200025</xdr:rowOff>
    </xdr:to>
    <xdr:sp>
      <xdr:nvSpPr>
        <xdr:cNvPr id="41" name="Line 44"/>
        <xdr:cNvSpPr>
          <a:spLocks/>
        </xdr:cNvSpPr>
      </xdr:nvSpPr>
      <xdr:spPr>
        <a:xfrm flipV="1">
          <a:off x="4400550" y="70932675"/>
          <a:ext cx="2009775"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192</xdr:row>
      <xdr:rowOff>209550</xdr:rowOff>
    </xdr:from>
    <xdr:to>
      <xdr:col>10</xdr:col>
      <xdr:colOff>209550</xdr:colOff>
      <xdr:row>193</xdr:row>
      <xdr:rowOff>247650</xdr:rowOff>
    </xdr:to>
    <xdr:sp>
      <xdr:nvSpPr>
        <xdr:cNvPr id="42" name="Line 45"/>
        <xdr:cNvSpPr>
          <a:spLocks/>
        </xdr:cNvSpPr>
      </xdr:nvSpPr>
      <xdr:spPr>
        <a:xfrm flipV="1">
          <a:off x="4619625" y="71818500"/>
          <a:ext cx="18192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187</xdr:row>
      <xdr:rowOff>219075</xdr:rowOff>
    </xdr:from>
    <xdr:to>
      <xdr:col>10</xdr:col>
      <xdr:colOff>209550</xdr:colOff>
      <xdr:row>220</xdr:row>
      <xdr:rowOff>190500</xdr:rowOff>
    </xdr:to>
    <xdr:sp>
      <xdr:nvSpPr>
        <xdr:cNvPr id="43" name="Line 46"/>
        <xdr:cNvSpPr>
          <a:spLocks/>
        </xdr:cNvSpPr>
      </xdr:nvSpPr>
      <xdr:spPr>
        <a:xfrm flipV="1">
          <a:off x="4610100" y="70351650"/>
          <a:ext cx="1828800" cy="10944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1304925</xdr:colOff>
      <xdr:row>186</xdr:row>
      <xdr:rowOff>228600</xdr:rowOff>
    </xdr:from>
    <xdr:to>
      <xdr:col>10</xdr:col>
      <xdr:colOff>171450</xdr:colOff>
      <xdr:row>196</xdr:row>
      <xdr:rowOff>219075</xdr:rowOff>
    </xdr:to>
    <xdr:sp>
      <xdr:nvSpPr>
        <xdr:cNvPr id="44" name="Line 47"/>
        <xdr:cNvSpPr>
          <a:spLocks/>
        </xdr:cNvSpPr>
      </xdr:nvSpPr>
      <xdr:spPr>
        <a:xfrm flipV="1">
          <a:off x="4876800" y="70084950"/>
          <a:ext cx="1524000" cy="3400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190</xdr:row>
      <xdr:rowOff>247650</xdr:rowOff>
    </xdr:from>
    <xdr:to>
      <xdr:col>10</xdr:col>
      <xdr:colOff>142875</xdr:colOff>
      <xdr:row>207</xdr:row>
      <xdr:rowOff>104775</xdr:rowOff>
    </xdr:to>
    <xdr:sp>
      <xdr:nvSpPr>
        <xdr:cNvPr id="45" name="Line 48"/>
        <xdr:cNvSpPr>
          <a:spLocks/>
        </xdr:cNvSpPr>
      </xdr:nvSpPr>
      <xdr:spPr>
        <a:xfrm flipV="1">
          <a:off x="4610100" y="71256525"/>
          <a:ext cx="1762125" cy="5915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194</xdr:row>
      <xdr:rowOff>342900</xdr:rowOff>
    </xdr:from>
    <xdr:to>
      <xdr:col>10</xdr:col>
      <xdr:colOff>123825</xdr:colOff>
      <xdr:row>199</xdr:row>
      <xdr:rowOff>228600</xdr:rowOff>
    </xdr:to>
    <xdr:sp>
      <xdr:nvSpPr>
        <xdr:cNvPr id="46" name="Line 49"/>
        <xdr:cNvSpPr>
          <a:spLocks/>
        </xdr:cNvSpPr>
      </xdr:nvSpPr>
      <xdr:spPr>
        <a:xfrm flipV="1">
          <a:off x="4514850" y="72713850"/>
          <a:ext cx="1838325"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1419225</xdr:colOff>
      <xdr:row>195</xdr:row>
      <xdr:rowOff>133350</xdr:rowOff>
    </xdr:from>
    <xdr:to>
      <xdr:col>10</xdr:col>
      <xdr:colOff>133350</xdr:colOff>
      <xdr:row>255</xdr:row>
      <xdr:rowOff>85725</xdr:rowOff>
    </xdr:to>
    <xdr:sp>
      <xdr:nvSpPr>
        <xdr:cNvPr id="47" name="Line 50"/>
        <xdr:cNvSpPr>
          <a:spLocks/>
        </xdr:cNvSpPr>
      </xdr:nvSpPr>
      <xdr:spPr>
        <a:xfrm flipV="1">
          <a:off x="4991100" y="72913875"/>
          <a:ext cx="1371600" cy="1926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1352550</xdr:colOff>
      <xdr:row>201</xdr:row>
      <xdr:rowOff>219075</xdr:rowOff>
    </xdr:from>
    <xdr:to>
      <xdr:col>10</xdr:col>
      <xdr:colOff>142875</xdr:colOff>
      <xdr:row>208</xdr:row>
      <xdr:rowOff>95250</xdr:rowOff>
    </xdr:to>
    <xdr:sp>
      <xdr:nvSpPr>
        <xdr:cNvPr id="48" name="Line 51"/>
        <xdr:cNvSpPr>
          <a:spLocks/>
        </xdr:cNvSpPr>
      </xdr:nvSpPr>
      <xdr:spPr>
        <a:xfrm>
          <a:off x="4924425" y="75285600"/>
          <a:ext cx="1447800" cy="2038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733425</xdr:colOff>
      <xdr:row>209</xdr:row>
      <xdr:rowOff>219075</xdr:rowOff>
    </xdr:from>
    <xdr:to>
      <xdr:col>10</xdr:col>
      <xdr:colOff>95250</xdr:colOff>
      <xdr:row>218</xdr:row>
      <xdr:rowOff>95250</xdr:rowOff>
    </xdr:to>
    <xdr:sp>
      <xdr:nvSpPr>
        <xdr:cNvPr id="49" name="Line 52"/>
        <xdr:cNvSpPr>
          <a:spLocks/>
        </xdr:cNvSpPr>
      </xdr:nvSpPr>
      <xdr:spPr>
        <a:xfrm flipV="1">
          <a:off x="4305300" y="77619225"/>
          <a:ext cx="2019300" cy="2971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990600</xdr:colOff>
      <xdr:row>203</xdr:row>
      <xdr:rowOff>180975</xdr:rowOff>
    </xdr:from>
    <xdr:to>
      <xdr:col>10</xdr:col>
      <xdr:colOff>161925</xdr:colOff>
      <xdr:row>210</xdr:row>
      <xdr:rowOff>314325</xdr:rowOff>
    </xdr:to>
    <xdr:sp>
      <xdr:nvSpPr>
        <xdr:cNvPr id="50" name="Line 53"/>
        <xdr:cNvSpPr>
          <a:spLocks/>
        </xdr:cNvSpPr>
      </xdr:nvSpPr>
      <xdr:spPr>
        <a:xfrm flipV="1">
          <a:off x="4562475" y="75799950"/>
          <a:ext cx="1828800" cy="2190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1200150</xdr:colOff>
      <xdr:row>204</xdr:row>
      <xdr:rowOff>76200</xdr:rowOff>
    </xdr:from>
    <xdr:to>
      <xdr:col>10</xdr:col>
      <xdr:colOff>114300</xdr:colOff>
      <xdr:row>208</xdr:row>
      <xdr:rowOff>76200</xdr:rowOff>
    </xdr:to>
    <xdr:sp>
      <xdr:nvSpPr>
        <xdr:cNvPr id="51" name="Line 54"/>
        <xdr:cNvSpPr>
          <a:spLocks/>
        </xdr:cNvSpPr>
      </xdr:nvSpPr>
      <xdr:spPr>
        <a:xfrm flipV="1">
          <a:off x="4772025" y="75971400"/>
          <a:ext cx="1571625"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195</xdr:row>
      <xdr:rowOff>76200</xdr:rowOff>
    </xdr:from>
    <xdr:to>
      <xdr:col>10</xdr:col>
      <xdr:colOff>114300</xdr:colOff>
      <xdr:row>234</xdr:row>
      <xdr:rowOff>57150</xdr:rowOff>
    </xdr:to>
    <xdr:sp>
      <xdr:nvSpPr>
        <xdr:cNvPr id="52" name="Line 55"/>
        <xdr:cNvSpPr>
          <a:spLocks/>
        </xdr:cNvSpPr>
      </xdr:nvSpPr>
      <xdr:spPr>
        <a:xfrm>
          <a:off x="4362450" y="72856725"/>
          <a:ext cx="1981200" cy="12934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1190625</xdr:colOff>
      <xdr:row>232</xdr:row>
      <xdr:rowOff>190500</xdr:rowOff>
    </xdr:from>
    <xdr:to>
      <xdr:col>10</xdr:col>
      <xdr:colOff>142875</xdr:colOff>
      <xdr:row>232</xdr:row>
      <xdr:rowOff>200025</xdr:rowOff>
    </xdr:to>
    <xdr:sp>
      <xdr:nvSpPr>
        <xdr:cNvPr id="53" name="Line 56"/>
        <xdr:cNvSpPr>
          <a:spLocks/>
        </xdr:cNvSpPr>
      </xdr:nvSpPr>
      <xdr:spPr>
        <a:xfrm flipV="1">
          <a:off x="4762500" y="85372575"/>
          <a:ext cx="1609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962025</xdr:colOff>
      <xdr:row>241</xdr:row>
      <xdr:rowOff>171450</xdr:rowOff>
    </xdr:from>
    <xdr:to>
      <xdr:col>12</xdr:col>
      <xdr:colOff>19050</xdr:colOff>
      <xdr:row>245</xdr:row>
      <xdr:rowOff>180975</xdr:rowOff>
    </xdr:to>
    <xdr:sp>
      <xdr:nvSpPr>
        <xdr:cNvPr id="54" name="Line 57"/>
        <xdr:cNvSpPr>
          <a:spLocks/>
        </xdr:cNvSpPr>
      </xdr:nvSpPr>
      <xdr:spPr>
        <a:xfrm>
          <a:off x="4533900" y="88496775"/>
          <a:ext cx="3609975"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231</xdr:row>
      <xdr:rowOff>190500</xdr:rowOff>
    </xdr:from>
    <xdr:to>
      <xdr:col>10</xdr:col>
      <xdr:colOff>123825</xdr:colOff>
      <xdr:row>242</xdr:row>
      <xdr:rowOff>219075</xdr:rowOff>
    </xdr:to>
    <xdr:sp>
      <xdr:nvSpPr>
        <xdr:cNvPr id="55" name="Line 58"/>
        <xdr:cNvSpPr>
          <a:spLocks/>
        </xdr:cNvSpPr>
      </xdr:nvSpPr>
      <xdr:spPr>
        <a:xfrm>
          <a:off x="4181475" y="85096350"/>
          <a:ext cx="2171700" cy="3724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250</xdr:row>
      <xdr:rowOff>95250</xdr:rowOff>
    </xdr:from>
    <xdr:to>
      <xdr:col>10</xdr:col>
      <xdr:colOff>133350</xdr:colOff>
      <xdr:row>258</xdr:row>
      <xdr:rowOff>323850</xdr:rowOff>
    </xdr:to>
    <xdr:sp>
      <xdr:nvSpPr>
        <xdr:cNvPr id="56" name="Line 59"/>
        <xdr:cNvSpPr>
          <a:spLocks/>
        </xdr:cNvSpPr>
      </xdr:nvSpPr>
      <xdr:spPr>
        <a:xfrm>
          <a:off x="4591050" y="90792300"/>
          <a:ext cx="1771650" cy="2343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194</xdr:row>
      <xdr:rowOff>333375</xdr:rowOff>
    </xdr:from>
    <xdr:to>
      <xdr:col>10</xdr:col>
      <xdr:colOff>142875</xdr:colOff>
      <xdr:row>230</xdr:row>
      <xdr:rowOff>323850</xdr:rowOff>
    </xdr:to>
    <xdr:sp>
      <xdr:nvSpPr>
        <xdr:cNvPr id="57" name="Line 60"/>
        <xdr:cNvSpPr>
          <a:spLocks/>
        </xdr:cNvSpPr>
      </xdr:nvSpPr>
      <xdr:spPr>
        <a:xfrm>
          <a:off x="4610100" y="72704325"/>
          <a:ext cx="1762125" cy="1211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1066800</xdr:colOff>
      <xdr:row>216</xdr:row>
      <xdr:rowOff>190500</xdr:rowOff>
    </xdr:from>
    <xdr:to>
      <xdr:col>10</xdr:col>
      <xdr:colOff>123825</xdr:colOff>
      <xdr:row>224</xdr:row>
      <xdr:rowOff>200025</xdr:rowOff>
    </xdr:to>
    <xdr:sp>
      <xdr:nvSpPr>
        <xdr:cNvPr id="58" name="Line 61"/>
        <xdr:cNvSpPr>
          <a:spLocks/>
        </xdr:cNvSpPr>
      </xdr:nvSpPr>
      <xdr:spPr>
        <a:xfrm>
          <a:off x="4638675" y="80133825"/>
          <a:ext cx="1714500" cy="2533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1190625</xdr:colOff>
      <xdr:row>200</xdr:row>
      <xdr:rowOff>66675</xdr:rowOff>
    </xdr:from>
    <xdr:to>
      <xdr:col>10</xdr:col>
      <xdr:colOff>133350</xdr:colOff>
      <xdr:row>203</xdr:row>
      <xdr:rowOff>180975</xdr:rowOff>
    </xdr:to>
    <xdr:sp>
      <xdr:nvSpPr>
        <xdr:cNvPr id="59" name="Line 62"/>
        <xdr:cNvSpPr>
          <a:spLocks/>
        </xdr:cNvSpPr>
      </xdr:nvSpPr>
      <xdr:spPr>
        <a:xfrm flipV="1">
          <a:off x="4762500" y="74809350"/>
          <a:ext cx="160020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1343025</xdr:colOff>
      <xdr:row>197</xdr:row>
      <xdr:rowOff>238125</xdr:rowOff>
    </xdr:from>
    <xdr:to>
      <xdr:col>11</xdr:col>
      <xdr:colOff>28575</xdr:colOff>
      <xdr:row>252</xdr:row>
      <xdr:rowOff>171450</xdr:rowOff>
    </xdr:to>
    <xdr:sp>
      <xdr:nvSpPr>
        <xdr:cNvPr id="60" name="Line 63"/>
        <xdr:cNvSpPr>
          <a:spLocks/>
        </xdr:cNvSpPr>
      </xdr:nvSpPr>
      <xdr:spPr>
        <a:xfrm flipV="1">
          <a:off x="4914900" y="73780650"/>
          <a:ext cx="1628775" cy="17659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198</xdr:row>
      <xdr:rowOff>95250</xdr:rowOff>
    </xdr:from>
    <xdr:to>
      <xdr:col>10</xdr:col>
      <xdr:colOff>152400</xdr:colOff>
      <xdr:row>235</xdr:row>
      <xdr:rowOff>342900</xdr:rowOff>
    </xdr:to>
    <xdr:sp>
      <xdr:nvSpPr>
        <xdr:cNvPr id="61" name="Line 64"/>
        <xdr:cNvSpPr>
          <a:spLocks/>
        </xdr:cNvSpPr>
      </xdr:nvSpPr>
      <xdr:spPr>
        <a:xfrm flipV="1">
          <a:off x="4467225" y="73914000"/>
          <a:ext cx="1914525" cy="1248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1076325</xdr:colOff>
      <xdr:row>199</xdr:row>
      <xdr:rowOff>209550</xdr:rowOff>
    </xdr:from>
    <xdr:to>
      <xdr:col>10</xdr:col>
      <xdr:colOff>114300</xdr:colOff>
      <xdr:row>200</xdr:row>
      <xdr:rowOff>95250</xdr:rowOff>
    </xdr:to>
    <xdr:sp>
      <xdr:nvSpPr>
        <xdr:cNvPr id="62" name="Line 65"/>
        <xdr:cNvSpPr>
          <a:spLocks/>
        </xdr:cNvSpPr>
      </xdr:nvSpPr>
      <xdr:spPr>
        <a:xfrm flipV="1">
          <a:off x="4648200" y="74676000"/>
          <a:ext cx="16954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1114425</xdr:colOff>
      <xdr:row>201</xdr:row>
      <xdr:rowOff>228600</xdr:rowOff>
    </xdr:from>
    <xdr:to>
      <xdr:col>11</xdr:col>
      <xdr:colOff>19050</xdr:colOff>
      <xdr:row>217</xdr:row>
      <xdr:rowOff>161925</xdr:rowOff>
    </xdr:to>
    <xdr:sp>
      <xdr:nvSpPr>
        <xdr:cNvPr id="63" name="Line 66"/>
        <xdr:cNvSpPr>
          <a:spLocks/>
        </xdr:cNvSpPr>
      </xdr:nvSpPr>
      <xdr:spPr>
        <a:xfrm flipV="1">
          <a:off x="4686300" y="75295125"/>
          <a:ext cx="1847850" cy="508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1304925</xdr:colOff>
      <xdr:row>191</xdr:row>
      <xdr:rowOff>142875</xdr:rowOff>
    </xdr:from>
    <xdr:to>
      <xdr:col>11</xdr:col>
      <xdr:colOff>0</xdr:colOff>
      <xdr:row>238</xdr:row>
      <xdr:rowOff>323850</xdr:rowOff>
    </xdr:to>
    <xdr:sp>
      <xdr:nvSpPr>
        <xdr:cNvPr id="64" name="Line 67"/>
        <xdr:cNvSpPr>
          <a:spLocks/>
        </xdr:cNvSpPr>
      </xdr:nvSpPr>
      <xdr:spPr>
        <a:xfrm flipV="1">
          <a:off x="4876800" y="71427975"/>
          <a:ext cx="1638300" cy="1625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933450</xdr:colOff>
      <xdr:row>205</xdr:row>
      <xdr:rowOff>257175</xdr:rowOff>
    </xdr:from>
    <xdr:to>
      <xdr:col>10</xdr:col>
      <xdr:colOff>266700</xdr:colOff>
      <xdr:row>224</xdr:row>
      <xdr:rowOff>190500</xdr:rowOff>
    </xdr:to>
    <xdr:sp>
      <xdr:nvSpPr>
        <xdr:cNvPr id="65" name="Line 68"/>
        <xdr:cNvSpPr>
          <a:spLocks/>
        </xdr:cNvSpPr>
      </xdr:nvSpPr>
      <xdr:spPr>
        <a:xfrm flipV="1">
          <a:off x="4505325" y="76638150"/>
          <a:ext cx="1990725" cy="6019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206</xdr:row>
      <xdr:rowOff>381000</xdr:rowOff>
    </xdr:from>
    <xdr:to>
      <xdr:col>11</xdr:col>
      <xdr:colOff>19050</xdr:colOff>
      <xdr:row>222</xdr:row>
      <xdr:rowOff>76200</xdr:rowOff>
    </xdr:to>
    <xdr:sp>
      <xdr:nvSpPr>
        <xdr:cNvPr id="66" name="Line 69"/>
        <xdr:cNvSpPr>
          <a:spLocks/>
        </xdr:cNvSpPr>
      </xdr:nvSpPr>
      <xdr:spPr>
        <a:xfrm flipV="1">
          <a:off x="4619625" y="77038200"/>
          <a:ext cx="1914525" cy="474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1104900</xdr:colOff>
      <xdr:row>207</xdr:row>
      <xdr:rowOff>114300</xdr:rowOff>
    </xdr:from>
    <xdr:to>
      <xdr:col>11</xdr:col>
      <xdr:colOff>9525</xdr:colOff>
      <xdr:row>225</xdr:row>
      <xdr:rowOff>180975</xdr:rowOff>
    </xdr:to>
    <xdr:sp>
      <xdr:nvSpPr>
        <xdr:cNvPr id="67" name="Line 70"/>
        <xdr:cNvSpPr>
          <a:spLocks/>
        </xdr:cNvSpPr>
      </xdr:nvSpPr>
      <xdr:spPr>
        <a:xfrm flipV="1">
          <a:off x="4676775" y="77181075"/>
          <a:ext cx="1847850" cy="5743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990600</xdr:colOff>
      <xdr:row>202</xdr:row>
      <xdr:rowOff>219075</xdr:rowOff>
    </xdr:from>
    <xdr:to>
      <xdr:col>11</xdr:col>
      <xdr:colOff>28575</xdr:colOff>
      <xdr:row>240</xdr:row>
      <xdr:rowOff>171450</xdr:rowOff>
    </xdr:to>
    <xdr:sp>
      <xdr:nvSpPr>
        <xdr:cNvPr id="68" name="Line 71"/>
        <xdr:cNvSpPr>
          <a:spLocks/>
        </xdr:cNvSpPr>
      </xdr:nvSpPr>
      <xdr:spPr>
        <a:xfrm>
          <a:off x="4562475" y="75561825"/>
          <a:ext cx="1981200" cy="1265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990600</xdr:colOff>
      <xdr:row>211</xdr:row>
      <xdr:rowOff>352425</xdr:rowOff>
    </xdr:from>
    <xdr:to>
      <xdr:col>11</xdr:col>
      <xdr:colOff>19050</xdr:colOff>
      <xdr:row>220</xdr:row>
      <xdr:rowOff>161925</xdr:rowOff>
    </xdr:to>
    <xdr:sp>
      <xdr:nvSpPr>
        <xdr:cNvPr id="69" name="Line 72"/>
        <xdr:cNvSpPr>
          <a:spLocks/>
        </xdr:cNvSpPr>
      </xdr:nvSpPr>
      <xdr:spPr>
        <a:xfrm>
          <a:off x="4562475" y="78438375"/>
          <a:ext cx="1971675" cy="2828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828675</xdr:colOff>
      <xdr:row>212</xdr:row>
      <xdr:rowOff>171450</xdr:rowOff>
    </xdr:from>
    <xdr:to>
      <xdr:col>11</xdr:col>
      <xdr:colOff>28575</xdr:colOff>
      <xdr:row>229</xdr:row>
      <xdr:rowOff>76200</xdr:rowOff>
    </xdr:to>
    <xdr:sp>
      <xdr:nvSpPr>
        <xdr:cNvPr id="70" name="Line 73"/>
        <xdr:cNvSpPr>
          <a:spLocks/>
        </xdr:cNvSpPr>
      </xdr:nvSpPr>
      <xdr:spPr>
        <a:xfrm>
          <a:off x="4400550" y="78666975"/>
          <a:ext cx="2143125" cy="5572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211</xdr:row>
      <xdr:rowOff>361950</xdr:rowOff>
    </xdr:from>
    <xdr:to>
      <xdr:col>10</xdr:col>
      <xdr:colOff>133350</xdr:colOff>
      <xdr:row>214</xdr:row>
      <xdr:rowOff>219075</xdr:rowOff>
    </xdr:to>
    <xdr:sp>
      <xdr:nvSpPr>
        <xdr:cNvPr id="71" name="Line 74"/>
        <xdr:cNvSpPr>
          <a:spLocks/>
        </xdr:cNvSpPr>
      </xdr:nvSpPr>
      <xdr:spPr>
        <a:xfrm flipV="1">
          <a:off x="4514850" y="78447900"/>
          <a:ext cx="18478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723900</xdr:colOff>
      <xdr:row>210</xdr:row>
      <xdr:rowOff>381000</xdr:rowOff>
    </xdr:from>
    <xdr:to>
      <xdr:col>11</xdr:col>
      <xdr:colOff>38100</xdr:colOff>
      <xdr:row>246</xdr:row>
      <xdr:rowOff>200025</xdr:rowOff>
    </xdr:to>
    <xdr:sp>
      <xdr:nvSpPr>
        <xdr:cNvPr id="72" name="Line 75"/>
        <xdr:cNvSpPr>
          <a:spLocks/>
        </xdr:cNvSpPr>
      </xdr:nvSpPr>
      <xdr:spPr>
        <a:xfrm flipV="1">
          <a:off x="4295775" y="78057375"/>
          <a:ext cx="2257425" cy="1184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800100</xdr:colOff>
      <xdr:row>36</xdr:row>
      <xdr:rowOff>104775</xdr:rowOff>
    </xdr:from>
    <xdr:to>
      <xdr:col>11</xdr:col>
      <xdr:colOff>28575</xdr:colOff>
      <xdr:row>62</xdr:row>
      <xdr:rowOff>104775</xdr:rowOff>
    </xdr:to>
    <xdr:sp>
      <xdr:nvSpPr>
        <xdr:cNvPr id="73" name="Line 77"/>
        <xdr:cNvSpPr>
          <a:spLocks/>
        </xdr:cNvSpPr>
      </xdr:nvSpPr>
      <xdr:spPr>
        <a:xfrm flipV="1">
          <a:off x="4371975" y="11229975"/>
          <a:ext cx="2171700" cy="11363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1114425</xdr:colOff>
      <xdr:row>29</xdr:row>
      <xdr:rowOff>209550</xdr:rowOff>
    </xdr:from>
    <xdr:to>
      <xdr:col>10</xdr:col>
      <xdr:colOff>152400</xdr:colOff>
      <xdr:row>31</xdr:row>
      <xdr:rowOff>104775</xdr:rowOff>
    </xdr:to>
    <xdr:sp>
      <xdr:nvSpPr>
        <xdr:cNvPr id="74" name="Line 78"/>
        <xdr:cNvSpPr>
          <a:spLocks/>
        </xdr:cNvSpPr>
      </xdr:nvSpPr>
      <xdr:spPr>
        <a:xfrm flipV="1">
          <a:off x="4686300" y="8543925"/>
          <a:ext cx="169545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1200150</xdr:colOff>
      <xdr:row>34</xdr:row>
      <xdr:rowOff>85725</xdr:rowOff>
    </xdr:from>
    <xdr:to>
      <xdr:col>11</xdr:col>
      <xdr:colOff>19050</xdr:colOff>
      <xdr:row>46</xdr:row>
      <xdr:rowOff>66675</xdr:rowOff>
    </xdr:to>
    <xdr:sp>
      <xdr:nvSpPr>
        <xdr:cNvPr id="75" name="Line 79"/>
        <xdr:cNvSpPr>
          <a:spLocks/>
        </xdr:cNvSpPr>
      </xdr:nvSpPr>
      <xdr:spPr>
        <a:xfrm>
          <a:off x="4772025" y="10382250"/>
          <a:ext cx="1762125" cy="522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1085850</xdr:colOff>
      <xdr:row>37</xdr:row>
      <xdr:rowOff>95250</xdr:rowOff>
    </xdr:from>
    <xdr:to>
      <xdr:col>6</xdr:col>
      <xdr:colOff>1085850</xdr:colOff>
      <xdr:row>37</xdr:row>
      <xdr:rowOff>95250</xdr:rowOff>
    </xdr:to>
    <xdr:sp>
      <xdr:nvSpPr>
        <xdr:cNvPr id="76" name="Line 80"/>
        <xdr:cNvSpPr>
          <a:spLocks/>
        </xdr:cNvSpPr>
      </xdr:nvSpPr>
      <xdr:spPr>
        <a:xfrm>
          <a:off x="4657725" y="11553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1066800</xdr:colOff>
      <xdr:row>32</xdr:row>
      <xdr:rowOff>95250</xdr:rowOff>
    </xdr:from>
    <xdr:to>
      <xdr:col>10</xdr:col>
      <xdr:colOff>114300</xdr:colOff>
      <xdr:row>80</xdr:row>
      <xdr:rowOff>95250</xdr:rowOff>
    </xdr:to>
    <xdr:sp>
      <xdr:nvSpPr>
        <xdr:cNvPr id="77" name="Line 81"/>
        <xdr:cNvSpPr>
          <a:spLocks/>
        </xdr:cNvSpPr>
      </xdr:nvSpPr>
      <xdr:spPr>
        <a:xfrm>
          <a:off x="4638675" y="9572625"/>
          <a:ext cx="1704975" cy="2017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866775</xdr:colOff>
      <xdr:row>19</xdr:row>
      <xdr:rowOff>95250</xdr:rowOff>
    </xdr:from>
    <xdr:to>
      <xdr:col>10</xdr:col>
      <xdr:colOff>180975</xdr:colOff>
      <xdr:row>46</xdr:row>
      <xdr:rowOff>76200</xdr:rowOff>
    </xdr:to>
    <xdr:sp>
      <xdr:nvSpPr>
        <xdr:cNvPr id="78" name="Line 82"/>
        <xdr:cNvSpPr>
          <a:spLocks/>
        </xdr:cNvSpPr>
      </xdr:nvSpPr>
      <xdr:spPr>
        <a:xfrm flipV="1">
          <a:off x="4438650" y="4514850"/>
          <a:ext cx="1971675" cy="11106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1114425</xdr:colOff>
      <xdr:row>23</xdr:row>
      <xdr:rowOff>104775</xdr:rowOff>
    </xdr:from>
    <xdr:to>
      <xdr:col>10</xdr:col>
      <xdr:colOff>190500</xdr:colOff>
      <xdr:row>42</xdr:row>
      <xdr:rowOff>85725</xdr:rowOff>
    </xdr:to>
    <xdr:sp>
      <xdr:nvSpPr>
        <xdr:cNvPr id="79" name="Line 83"/>
        <xdr:cNvSpPr>
          <a:spLocks/>
        </xdr:cNvSpPr>
      </xdr:nvSpPr>
      <xdr:spPr>
        <a:xfrm flipV="1">
          <a:off x="4686300" y="6143625"/>
          <a:ext cx="1733550" cy="7505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819150</xdr:colOff>
      <xdr:row>25</xdr:row>
      <xdr:rowOff>85725</xdr:rowOff>
    </xdr:from>
    <xdr:to>
      <xdr:col>10</xdr:col>
      <xdr:colOff>209550</xdr:colOff>
      <xdr:row>56</xdr:row>
      <xdr:rowOff>47625</xdr:rowOff>
    </xdr:to>
    <xdr:sp>
      <xdr:nvSpPr>
        <xdr:cNvPr id="80" name="Line 84"/>
        <xdr:cNvSpPr>
          <a:spLocks/>
        </xdr:cNvSpPr>
      </xdr:nvSpPr>
      <xdr:spPr>
        <a:xfrm flipV="1">
          <a:off x="4391025" y="6934200"/>
          <a:ext cx="2047875" cy="1280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962025</xdr:colOff>
      <xdr:row>26</xdr:row>
      <xdr:rowOff>123825</xdr:rowOff>
    </xdr:from>
    <xdr:to>
      <xdr:col>10</xdr:col>
      <xdr:colOff>209550</xdr:colOff>
      <xdr:row>45</xdr:row>
      <xdr:rowOff>114300</xdr:rowOff>
    </xdr:to>
    <xdr:sp>
      <xdr:nvSpPr>
        <xdr:cNvPr id="81" name="Line 85"/>
        <xdr:cNvSpPr>
          <a:spLocks/>
        </xdr:cNvSpPr>
      </xdr:nvSpPr>
      <xdr:spPr>
        <a:xfrm flipV="1">
          <a:off x="4533900" y="7305675"/>
          <a:ext cx="1905000" cy="769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1381125</xdr:colOff>
      <xdr:row>30</xdr:row>
      <xdr:rowOff>76200</xdr:rowOff>
    </xdr:from>
    <xdr:to>
      <xdr:col>10</xdr:col>
      <xdr:colOff>152400</xdr:colOff>
      <xdr:row>92</xdr:row>
      <xdr:rowOff>85725</xdr:rowOff>
    </xdr:to>
    <xdr:sp>
      <xdr:nvSpPr>
        <xdr:cNvPr id="82" name="Line 86"/>
        <xdr:cNvSpPr>
          <a:spLocks/>
        </xdr:cNvSpPr>
      </xdr:nvSpPr>
      <xdr:spPr>
        <a:xfrm flipV="1">
          <a:off x="4953000" y="8905875"/>
          <a:ext cx="1428750" cy="2525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20</xdr:row>
      <xdr:rowOff>66675</xdr:rowOff>
    </xdr:from>
    <xdr:to>
      <xdr:col>11</xdr:col>
      <xdr:colOff>0</xdr:colOff>
      <xdr:row>31</xdr:row>
      <xdr:rowOff>95250</xdr:rowOff>
    </xdr:to>
    <xdr:sp>
      <xdr:nvSpPr>
        <xdr:cNvPr id="83" name="Line 87"/>
        <xdr:cNvSpPr>
          <a:spLocks/>
        </xdr:cNvSpPr>
      </xdr:nvSpPr>
      <xdr:spPr>
        <a:xfrm>
          <a:off x="4514850" y="4972050"/>
          <a:ext cx="2000250" cy="427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32</xdr:row>
      <xdr:rowOff>104775</xdr:rowOff>
    </xdr:from>
    <xdr:to>
      <xdr:col>10</xdr:col>
      <xdr:colOff>266700</xdr:colOff>
      <xdr:row>57</xdr:row>
      <xdr:rowOff>85725</xdr:rowOff>
    </xdr:to>
    <xdr:sp>
      <xdr:nvSpPr>
        <xdr:cNvPr id="84" name="Line 88"/>
        <xdr:cNvSpPr>
          <a:spLocks/>
        </xdr:cNvSpPr>
      </xdr:nvSpPr>
      <xdr:spPr>
        <a:xfrm flipV="1">
          <a:off x="4486275" y="9582150"/>
          <a:ext cx="2009775" cy="10525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34</xdr:row>
      <xdr:rowOff>66675</xdr:rowOff>
    </xdr:from>
    <xdr:to>
      <xdr:col>11</xdr:col>
      <xdr:colOff>19050</xdr:colOff>
      <xdr:row>61</xdr:row>
      <xdr:rowOff>114300</xdr:rowOff>
    </xdr:to>
    <xdr:sp>
      <xdr:nvSpPr>
        <xdr:cNvPr id="85" name="Line 90"/>
        <xdr:cNvSpPr>
          <a:spLocks/>
        </xdr:cNvSpPr>
      </xdr:nvSpPr>
      <xdr:spPr>
        <a:xfrm flipV="1">
          <a:off x="4619625" y="10363200"/>
          <a:ext cx="1914525" cy="1174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1143000</xdr:colOff>
      <xdr:row>20</xdr:row>
      <xdr:rowOff>47625</xdr:rowOff>
    </xdr:from>
    <xdr:to>
      <xdr:col>6</xdr:col>
      <xdr:colOff>1143000</xdr:colOff>
      <xdr:row>20</xdr:row>
      <xdr:rowOff>47625</xdr:rowOff>
    </xdr:to>
    <xdr:sp>
      <xdr:nvSpPr>
        <xdr:cNvPr id="86" name="Line 91"/>
        <xdr:cNvSpPr>
          <a:spLocks/>
        </xdr:cNvSpPr>
      </xdr:nvSpPr>
      <xdr:spPr>
        <a:xfrm>
          <a:off x="4714875" y="4953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39</xdr:row>
      <xdr:rowOff>76200</xdr:rowOff>
    </xdr:from>
    <xdr:to>
      <xdr:col>11</xdr:col>
      <xdr:colOff>19050</xdr:colOff>
      <xdr:row>60</xdr:row>
      <xdr:rowOff>114300</xdr:rowOff>
    </xdr:to>
    <xdr:sp>
      <xdr:nvSpPr>
        <xdr:cNvPr id="87" name="Line 92"/>
        <xdr:cNvSpPr>
          <a:spLocks/>
        </xdr:cNvSpPr>
      </xdr:nvSpPr>
      <xdr:spPr>
        <a:xfrm flipV="1">
          <a:off x="4352925" y="12506325"/>
          <a:ext cx="2181225" cy="9105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40</xdr:row>
      <xdr:rowOff>95250</xdr:rowOff>
    </xdr:from>
    <xdr:to>
      <xdr:col>11</xdr:col>
      <xdr:colOff>19050</xdr:colOff>
      <xdr:row>51</xdr:row>
      <xdr:rowOff>47625</xdr:rowOff>
    </xdr:to>
    <xdr:sp>
      <xdr:nvSpPr>
        <xdr:cNvPr id="88" name="Line 93"/>
        <xdr:cNvSpPr>
          <a:spLocks/>
        </xdr:cNvSpPr>
      </xdr:nvSpPr>
      <xdr:spPr>
        <a:xfrm flipV="1">
          <a:off x="4610100" y="13011150"/>
          <a:ext cx="1924050" cy="461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41</xdr:row>
      <xdr:rowOff>85725</xdr:rowOff>
    </xdr:from>
    <xdr:to>
      <xdr:col>11</xdr:col>
      <xdr:colOff>9525</xdr:colOff>
      <xdr:row>53</xdr:row>
      <xdr:rowOff>76200</xdr:rowOff>
    </xdr:to>
    <xdr:sp>
      <xdr:nvSpPr>
        <xdr:cNvPr id="89" name="Line 94"/>
        <xdr:cNvSpPr>
          <a:spLocks/>
        </xdr:cNvSpPr>
      </xdr:nvSpPr>
      <xdr:spPr>
        <a:xfrm flipV="1">
          <a:off x="4514850" y="13325475"/>
          <a:ext cx="2009775" cy="5295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42</xdr:row>
      <xdr:rowOff>85725</xdr:rowOff>
    </xdr:from>
    <xdr:to>
      <xdr:col>11</xdr:col>
      <xdr:colOff>0</xdr:colOff>
      <xdr:row>70</xdr:row>
      <xdr:rowOff>104775</xdr:rowOff>
    </xdr:to>
    <xdr:sp>
      <xdr:nvSpPr>
        <xdr:cNvPr id="90" name="Line 95"/>
        <xdr:cNvSpPr>
          <a:spLocks/>
        </xdr:cNvSpPr>
      </xdr:nvSpPr>
      <xdr:spPr>
        <a:xfrm flipV="1">
          <a:off x="4610100" y="13649325"/>
          <a:ext cx="1905000" cy="12525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1143000</xdr:colOff>
      <xdr:row>24</xdr:row>
      <xdr:rowOff>47625</xdr:rowOff>
    </xdr:from>
    <xdr:to>
      <xdr:col>19</xdr:col>
      <xdr:colOff>1143000</xdr:colOff>
      <xdr:row>24</xdr:row>
      <xdr:rowOff>47625</xdr:rowOff>
    </xdr:to>
    <xdr:sp>
      <xdr:nvSpPr>
        <xdr:cNvPr id="91" name="Line 97"/>
        <xdr:cNvSpPr>
          <a:spLocks/>
        </xdr:cNvSpPr>
      </xdr:nvSpPr>
      <xdr:spPr>
        <a:xfrm>
          <a:off x="13782675" y="6410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1257300</xdr:colOff>
      <xdr:row>20</xdr:row>
      <xdr:rowOff>76200</xdr:rowOff>
    </xdr:from>
    <xdr:to>
      <xdr:col>5</xdr:col>
      <xdr:colOff>190500</xdr:colOff>
      <xdr:row>30</xdr:row>
      <xdr:rowOff>66675</xdr:rowOff>
    </xdr:to>
    <xdr:sp>
      <xdr:nvSpPr>
        <xdr:cNvPr id="92" name="Line 98"/>
        <xdr:cNvSpPr>
          <a:spLocks/>
        </xdr:cNvSpPr>
      </xdr:nvSpPr>
      <xdr:spPr>
        <a:xfrm>
          <a:off x="1590675" y="4981575"/>
          <a:ext cx="1847850" cy="391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1257300</xdr:colOff>
      <xdr:row>21</xdr:row>
      <xdr:rowOff>104775</xdr:rowOff>
    </xdr:from>
    <xdr:to>
      <xdr:col>5</xdr:col>
      <xdr:colOff>161925</xdr:colOff>
      <xdr:row>45</xdr:row>
      <xdr:rowOff>28575</xdr:rowOff>
    </xdr:to>
    <xdr:sp>
      <xdr:nvSpPr>
        <xdr:cNvPr id="93" name="Line 99"/>
        <xdr:cNvSpPr>
          <a:spLocks/>
        </xdr:cNvSpPr>
      </xdr:nvSpPr>
      <xdr:spPr>
        <a:xfrm>
          <a:off x="1590675" y="5334000"/>
          <a:ext cx="1819275" cy="9582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28</xdr:row>
      <xdr:rowOff>85725</xdr:rowOff>
    </xdr:from>
    <xdr:to>
      <xdr:col>5</xdr:col>
      <xdr:colOff>171450</xdr:colOff>
      <xdr:row>30</xdr:row>
      <xdr:rowOff>76200</xdr:rowOff>
    </xdr:to>
    <xdr:sp>
      <xdr:nvSpPr>
        <xdr:cNvPr id="94" name="Line 101"/>
        <xdr:cNvSpPr>
          <a:spLocks/>
        </xdr:cNvSpPr>
      </xdr:nvSpPr>
      <xdr:spPr>
        <a:xfrm flipV="1">
          <a:off x="1628775" y="7934325"/>
          <a:ext cx="179070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123825</xdr:rowOff>
    </xdr:from>
    <xdr:to>
      <xdr:col>5</xdr:col>
      <xdr:colOff>209550</xdr:colOff>
      <xdr:row>32</xdr:row>
      <xdr:rowOff>114300</xdr:rowOff>
    </xdr:to>
    <xdr:sp>
      <xdr:nvSpPr>
        <xdr:cNvPr id="95" name="Line 102"/>
        <xdr:cNvSpPr>
          <a:spLocks/>
        </xdr:cNvSpPr>
      </xdr:nvSpPr>
      <xdr:spPr>
        <a:xfrm flipV="1">
          <a:off x="1609725" y="6162675"/>
          <a:ext cx="1847850" cy="3429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40</xdr:row>
      <xdr:rowOff>123825</xdr:rowOff>
    </xdr:from>
    <xdr:to>
      <xdr:col>5</xdr:col>
      <xdr:colOff>180975</xdr:colOff>
      <xdr:row>59</xdr:row>
      <xdr:rowOff>66675</xdr:rowOff>
    </xdr:to>
    <xdr:sp>
      <xdr:nvSpPr>
        <xdr:cNvPr id="96" name="Line 103"/>
        <xdr:cNvSpPr>
          <a:spLocks/>
        </xdr:cNvSpPr>
      </xdr:nvSpPr>
      <xdr:spPr>
        <a:xfrm>
          <a:off x="1609725" y="13039725"/>
          <a:ext cx="1819275" cy="819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1247775</xdr:colOff>
      <xdr:row>47</xdr:row>
      <xdr:rowOff>104775</xdr:rowOff>
    </xdr:from>
    <xdr:to>
      <xdr:col>5</xdr:col>
      <xdr:colOff>200025</xdr:colOff>
      <xdr:row>67</xdr:row>
      <xdr:rowOff>76200</xdr:rowOff>
    </xdr:to>
    <xdr:sp>
      <xdr:nvSpPr>
        <xdr:cNvPr id="97" name="Line 104"/>
        <xdr:cNvSpPr>
          <a:spLocks/>
        </xdr:cNvSpPr>
      </xdr:nvSpPr>
      <xdr:spPr>
        <a:xfrm>
          <a:off x="1581150" y="15973425"/>
          <a:ext cx="1866900" cy="9191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1238250</xdr:colOff>
      <xdr:row>18</xdr:row>
      <xdr:rowOff>114300</xdr:rowOff>
    </xdr:from>
    <xdr:to>
      <xdr:col>5</xdr:col>
      <xdr:colOff>257175</xdr:colOff>
      <xdr:row>33</xdr:row>
      <xdr:rowOff>85725</xdr:rowOff>
    </xdr:to>
    <xdr:sp>
      <xdr:nvSpPr>
        <xdr:cNvPr id="98" name="Line 105"/>
        <xdr:cNvSpPr>
          <a:spLocks/>
        </xdr:cNvSpPr>
      </xdr:nvSpPr>
      <xdr:spPr>
        <a:xfrm flipV="1">
          <a:off x="1571625" y="4362450"/>
          <a:ext cx="1933575" cy="5524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95250</xdr:rowOff>
    </xdr:from>
    <xdr:to>
      <xdr:col>5</xdr:col>
      <xdr:colOff>257175</xdr:colOff>
      <xdr:row>22</xdr:row>
      <xdr:rowOff>104775</xdr:rowOff>
    </xdr:to>
    <xdr:sp>
      <xdr:nvSpPr>
        <xdr:cNvPr id="99" name="Line 106"/>
        <xdr:cNvSpPr>
          <a:spLocks/>
        </xdr:cNvSpPr>
      </xdr:nvSpPr>
      <xdr:spPr>
        <a:xfrm flipV="1">
          <a:off x="1609725" y="4514850"/>
          <a:ext cx="1895475" cy="1304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21</xdr:row>
      <xdr:rowOff>104775</xdr:rowOff>
    </xdr:from>
    <xdr:to>
      <xdr:col>5</xdr:col>
      <xdr:colOff>228600</xdr:colOff>
      <xdr:row>61</xdr:row>
      <xdr:rowOff>104775</xdr:rowOff>
    </xdr:to>
    <xdr:sp>
      <xdr:nvSpPr>
        <xdr:cNvPr id="100" name="Line 107"/>
        <xdr:cNvSpPr>
          <a:spLocks/>
        </xdr:cNvSpPr>
      </xdr:nvSpPr>
      <xdr:spPr>
        <a:xfrm flipV="1">
          <a:off x="1619250" y="5334000"/>
          <a:ext cx="1857375" cy="16764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1171575</xdr:colOff>
      <xdr:row>34</xdr:row>
      <xdr:rowOff>104775</xdr:rowOff>
    </xdr:from>
    <xdr:to>
      <xdr:col>6</xdr:col>
      <xdr:colOff>19050</xdr:colOff>
      <xdr:row>64</xdr:row>
      <xdr:rowOff>76200</xdr:rowOff>
    </xdr:to>
    <xdr:sp>
      <xdr:nvSpPr>
        <xdr:cNvPr id="101" name="Line 108"/>
        <xdr:cNvSpPr>
          <a:spLocks/>
        </xdr:cNvSpPr>
      </xdr:nvSpPr>
      <xdr:spPr>
        <a:xfrm flipV="1">
          <a:off x="1504950" y="10401300"/>
          <a:ext cx="2085975" cy="12973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1266825</xdr:colOff>
      <xdr:row>231</xdr:row>
      <xdr:rowOff>200025</xdr:rowOff>
    </xdr:from>
    <xdr:to>
      <xdr:col>6</xdr:col>
      <xdr:colOff>19050</xdr:colOff>
      <xdr:row>273</xdr:row>
      <xdr:rowOff>266700</xdr:rowOff>
    </xdr:to>
    <xdr:sp>
      <xdr:nvSpPr>
        <xdr:cNvPr id="102" name="Line 109"/>
        <xdr:cNvSpPr>
          <a:spLocks/>
        </xdr:cNvSpPr>
      </xdr:nvSpPr>
      <xdr:spPr>
        <a:xfrm flipV="1">
          <a:off x="1600200" y="85105875"/>
          <a:ext cx="1990725" cy="1257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201</xdr:row>
      <xdr:rowOff>133350</xdr:rowOff>
    </xdr:from>
    <xdr:to>
      <xdr:col>6</xdr:col>
      <xdr:colOff>19050</xdr:colOff>
      <xdr:row>228</xdr:row>
      <xdr:rowOff>247650</xdr:rowOff>
    </xdr:to>
    <xdr:sp>
      <xdr:nvSpPr>
        <xdr:cNvPr id="103" name="Line 110"/>
        <xdr:cNvSpPr>
          <a:spLocks/>
        </xdr:cNvSpPr>
      </xdr:nvSpPr>
      <xdr:spPr>
        <a:xfrm flipV="1">
          <a:off x="1714500" y="75199875"/>
          <a:ext cx="1876425" cy="8801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1352550</xdr:colOff>
      <xdr:row>53</xdr:row>
      <xdr:rowOff>142875</xdr:rowOff>
    </xdr:from>
    <xdr:to>
      <xdr:col>19</xdr:col>
      <xdr:colOff>1352550</xdr:colOff>
      <xdr:row>53</xdr:row>
      <xdr:rowOff>142875</xdr:rowOff>
    </xdr:to>
    <xdr:sp>
      <xdr:nvSpPr>
        <xdr:cNvPr id="104" name="Line 111"/>
        <xdr:cNvSpPr>
          <a:spLocks/>
        </xdr:cNvSpPr>
      </xdr:nvSpPr>
      <xdr:spPr>
        <a:xfrm>
          <a:off x="13992225" y="18688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35</xdr:row>
      <xdr:rowOff>85725</xdr:rowOff>
    </xdr:from>
    <xdr:to>
      <xdr:col>10</xdr:col>
      <xdr:colOff>142875</xdr:colOff>
      <xdr:row>49</xdr:row>
      <xdr:rowOff>200025</xdr:rowOff>
    </xdr:to>
    <xdr:sp>
      <xdr:nvSpPr>
        <xdr:cNvPr id="105" name="Line 112"/>
        <xdr:cNvSpPr>
          <a:spLocks/>
        </xdr:cNvSpPr>
      </xdr:nvSpPr>
      <xdr:spPr>
        <a:xfrm>
          <a:off x="4600575" y="10715625"/>
          <a:ext cx="1771650" cy="6086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1085850</xdr:colOff>
      <xdr:row>66</xdr:row>
      <xdr:rowOff>95250</xdr:rowOff>
    </xdr:from>
    <xdr:to>
      <xdr:col>19</xdr:col>
      <xdr:colOff>1085850</xdr:colOff>
      <xdr:row>66</xdr:row>
      <xdr:rowOff>95250</xdr:rowOff>
    </xdr:to>
    <xdr:sp>
      <xdr:nvSpPr>
        <xdr:cNvPr id="106" name="Line 113"/>
        <xdr:cNvSpPr>
          <a:spLocks/>
        </xdr:cNvSpPr>
      </xdr:nvSpPr>
      <xdr:spPr>
        <a:xfrm>
          <a:off x="13725525" y="24688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1000125</xdr:colOff>
      <xdr:row>39</xdr:row>
      <xdr:rowOff>123825</xdr:rowOff>
    </xdr:from>
    <xdr:to>
      <xdr:col>10</xdr:col>
      <xdr:colOff>133350</xdr:colOff>
      <xdr:row>56</xdr:row>
      <xdr:rowOff>85725</xdr:rowOff>
    </xdr:to>
    <xdr:sp>
      <xdr:nvSpPr>
        <xdr:cNvPr id="107" name="Line 114"/>
        <xdr:cNvSpPr>
          <a:spLocks/>
        </xdr:cNvSpPr>
      </xdr:nvSpPr>
      <xdr:spPr>
        <a:xfrm>
          <a:off x="4572000" y="12553950"/>
          <a:ext cx="1790700" cy="7219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40</xdr:row>
      <xdr:rowOff>114300</xdr:rowOff>
    </xdr:from>
    <xdr:to>
      <xdr:col>10</xdr:col>
      <xdr:colOff>161925</xdr:colOff>
      <xdr:row>60</xdr:row>
      <xdr:rowOff>47625</xdr:rowOff>
    </xdr:to>
    <xdr:sp>
      <xdr:nvSpPr>
        <xdr:cNvPr id="108" name="Line 115"/>
        <xdr:cNvSpPr>
          <a:spLocks/>
        </xdr:cNvSpPr>
      </xdr:nvSpPr>
      <xdr:spPr>
        <a:xfrm>
          <a:off x="4610100" y="13030200"/>
          <a:ext cx="1781175" cy="851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41</xdr:row>
      <xdr:rowOff>85725</xdr:rowOff>
    </xdr:from>
    <xdr:to>
      <xdr:col>10</xdr:col>
      <xdr:colOff>142875</xdr:colOff>
      <xdr:row>67</xdr:row>
      <xdr:rowOff>85725</xdr:rowOff>
    </xdr:to>
    <xdr:sp>
      <xdr:nvSpPr>
        <xdr:cNvPr id="109" name="Line 116"/>
        <xdr:cNvSpPr>
          <a:spLocks/>
        </xdr:cNvSpPr>
      </xdr:nvSpPr>
      <xdr:spPr>
        <a:xfrm>
          <a:off x="4619625" y="13325475"/>
          <a:ext cx="1752600" cy="1184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53</xdr:row>
      <xdr:rowOff>76200</xdr:rowOff>
    </xdr:from>
    <xdr:to>
      <xdr:col>10</xdr:col>
      <xdr:colOff>133350</xdr:colOff>
      <xdr:row>58</xdr:row>
      <xdr:rowOff>85725</xdr:rowOff>
    </xdr:to>
    <xdr:sp>
      <xdr:nvSpPr>
        <xdr:cNvPr id="110" name="Line 117"/>
        <xdr:cNvSpPr>
          <a:spLocks/>
        </xdr:cNvSpPr>
      </xdr:nvSpPr>
      <xdr:spPr>
        <a:xfrm flipV="1">
          <a:off x="4448175" y="18621375"/>
          <a:ext cx="1914525"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1524000</xdr:colOff>
      <xdr:row>63</xdr:row>
      <xdr:rowOff>114300</xdr:rowOff>
    </xdr:from>
    <xdr:to>
      <xdr:col>10</xdr:col>
      <xdr:colOff>123825</xdr:colOff>
      <xdr:row>66</xdr:row>
      <xdr:rowOff>104775</xdr:rowOff>
    </xdr:to>
    <xdr:sp>
      <xdr:nvSpPr>
        <xdr:cNvPr id="111" name="Line 118"/>
        <xdr:cNvSpPr>
          <a:spLocks/>
        </xdr:cNvSpPr>
      </xdr:nvSpPr>
      <xdr:spPr>
        <a:xfrm flipV="1">
          <a:off x="5095875" y="22926675"/>
          <a:ext cx="1257300"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1352550</xdr:colOff>
      <xdr:row>61</xdr:row>
      <xdr:rowOff>95250</xdr:rowOff>
    </xdr:from>
    <xdr:to>
      <xdr:col>10</xdr:col>
      <xdr:colOff>123825</xdr:colOff>
      <xdr:row>67</xdr:row>
      <xdr:rowOff>104775</xdr:rowOff>
    </xdr:to>
    <xdr:sp>
      <xdr:nvSpPr>
        <xdr:cNvPr id="112" name="Line 119"/>
        <xdr:cNvSpPr>
          <a:spLocks/>
        </xdr:cNvSpPr>
      </xdr:nvSpPr>
      <xdr:spPr>
        <a:xfrm flipV="1">
          <a:off x="4924425" y="22088475"/>
          <a:ext cx="1428750" cy="3105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1057275</xdr:colOff>
      <xdr:row>68</xdr:row>
      <xdr:rowOff>95250</xdr:rowOff>
    </xdr:from>
    <xdr:to>
      <xdr:col>10</xdr:col>
      <xdr:colOff>123825</xdr:colOff>
      <xdr:row>81</xdr:row>
      <xdr:rowOff>85725</xdr:rowOff>
    </xdr:to>
    <xdr:sp>
      <xdr:nvSpPr>
        <xdr:cNvPr id="113" name="Line 120"/>
        <xdr:cNvSpPr>
          <a:spLocks/>
        </xdr:cNvSpPr>
      </xdr:nvSpPr>
      <xdr:spPr>
        <a:xfrm>
          <a:off x="4629150" y="25517475"/>
          <a:ext cx="1724025" cy="454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1133475</xdr:colOff>
      <xdr:row>58</xdr:row>
      <xdr:rowOff>104775</xdr:rowOff>
    </xdr:from>
    <xdr:to>
      <xdr:col>10</xdr:col>
      <xdr:colOff>123825</xdr:colOff>
      <xdr:row>69</xdr:row>
      <xdr:rowOff>66675</xdr:rowOff>
    </xdr:to>
    <xdr:sp>
      <xdr:nvSpPr>
        <xdr:cNvPr id="114" name="Line 121"/>
        <xdr:cNvSpPr>
          <a:spLocks/>
        </xdr:cNvSpPr>
      </xdr:nvSpPr>
      <xdr:spPr>
        <a:xfrm flipV="1">
          <a:off x="4705350" y="20612100"/>
          <a:ext cx="1647825" cy="503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1000125</xdr:colOff>
      <xdr:row>71</xdr:row>
      <xdr:rowOff>95250</xdr:rowOff>
    </xdr:from>
    <xdr:to>
      <xdr:col>10</xdr:col>
      <xdr:colOff>114300</xdr:colOff>
      <xdr:row>75</xdr:row>
      <xdr:rowOff>66675</xdr:rowOff>
    </xdr:to>
    <xdr:sp>
      <xdr:nvSpPr>
        <xdr:cNvPr id="115" name="Line 122"/>
        <xdr:cNvSpPr>
          <a:spLocks/>
        </xdr:cNvSpPr>
      </xdr:nvSpPr>
      <xdr:spPr>
        <a:xfrm>
          <a:off x="4572000" y="26327100"/>
          <a:ext cx="1771650"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933450</xdr:colOff>
      <xdr:row>64</xdr:row>
      <xdr:rowOff>104775</xdr:rowOff>
    </xdr:from>
    <xdr:to>
      <xdr:col>10</xdr:col>
      <xdr:colOff>123825</xdr:colOff>
      <xdr:row>72</xdr:row>
      <xdr:rowOff>104775</xdr:rowOff>
    </xdr:to>
    <xdr:sp>
      <xdr:nvSpPr>
        <xdr:cNvPr id="116" name="Line 123"/>
        <xdr:cNvSpPr>
          <a:spLocks/>
        </xdr:cNvSpPr>
      </xdr:nvSpPr>
      <xdr:spPr>
        <a:xfrm flipV="1">
          <a:off x="4505325" y="23402925"/>
          <a:ext cx="1847850" cy="3257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1104900</xdr:colOff>
      <xdr:row>62</xdr:row>
      <xdr:rowOff>123825</xdr:rowOff>
    </xdr:from>
    <xdr:to>
      <xdr:col>10</xdr:col>
      <xdr:colOff>133350</xdr:colOff>
      <xdr:row>73</xdr:row>
      <xdr:rowOff>57150</xdr:rowOff>
    </xdr:to>
    <xdr:sp>
      <xdr:nvSpPr>
        <xdr:cNvPr id="117" name="Line 124"/>
        <xdr:cNvSpPr>
          <a:spLocks/>
        </xdr:cNvSpPr>
      </xdr:nvSpPr>
      <xdr:spPr>
        <a:xfrm flipV="1">
          <a:off x="4676775" y="22612350"/>
          <a:ext cx="1685925" cy="416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65</xdr:row>
      <xdr:rowOff>114300</xdr:rowOff>
    </xdr:from>
    <xdr:to>
      <xdr:col>10</xdr:col>
      <xdr:colOff>152400</xdr:colOff>
      <xdr:row>76</xdr:row>
      <xdr:rowOff>85725</xdr:rowOff>
    </xdr:to>
    <xdr:sp>
      <xdr:nvSpPr>
        <xdr:cNvPr id="118" name="Line 125"/>
        <xdr:cNvSpPr>
          <a:spLocks/>
        </xdr:cNvSpPr>
      </xdr:nvSpPr>
      <xdr:spPr>
        <a:xfrm flipV="1">
          <a:off x="4381500" y="24060150"/>
          <a:ext cx="2000250" cy="403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1333500</xdr:colOff>
      <xdr:row>73</xdr:row>
      <xdr:rowOff>76200</xdr:rowOff>
    </xdr:from>
    <xdr:to>
      <xdr:col>10</xdr:col>
      <xdr:colOff>85725</xdr:colOff>
      <xdr:row>75</xdr:row>
      <xdr:rowOff>66675</xdr:rowOff>
    </xdr:to>
    <xdr:sp>
      <xdr:nvSpPr>
        <xdr:cNvPr id="119" name="Line 126"/>
        <xdr:cNvSpPr>
          <a:spLocks/>
        </xdr:cNvSpPr>
      </xdr:nvSpPr>
      <xdr:spPr>
        <a:xfrm flipV="1">
          <a:off x="4905375" y="26793825"/>
          <a:ext cx="140970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57</xdr:row>
      <xdr:rowOff>95250</xdr:rowOff>
    </xdr:from>
    <xdr:to>
      <xdr:col>10</xdr:col>
      <xdr:colOff>161925</xdr:colOff>
      <xdr:row>77</xdr:row>
      <xdr:rowOff>85725</xdr:rowOff>
    </xdr:to>
    <xdr:sp>
      <xdr:nvSpPr>
        <xdr:cNvPr id="120" name="Line 127"/>
        <xdr:cNvSpPr>
          <a:spLocks/>
        </xdr:cNvSpPr>
      </xdr:nvSpPr>
      <xdr:spPr>
        <a:xfrm flipV="1">
          <a:off x="4457700" y="20116800"/>
          <a:ext cx="1933575" cy="830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76</xdr:row>
      <xdr:rowOff>76200</xdr:rowOff>
    </xdr:from>
    <xdr:to>
      <xdr:col>10</xdr:col>
      <xdr:colOff>152400</xdr:colOff>
      <xdr:row>78</xdr:row>
      <xdr:rowOff>85725</xdr:rowOff>
    </xdr:to>
    <xdr:sp>
      <xdr:nvSpPr>
        <xdr:cNvPr id="121" name="Line 128"/>
        <xdr:cNvSpPr>
          <a:spLocks/>
        </xdr:cNvSpPr>
      </xdr:nvSpPr>
      <xdr:spPr>
        <a:xfrm flipV="1">
          <a:off x="4581525" y="28089225"/>
          <a:ext cx="18002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1333500</xdr:colOff>
      <xdr:row>86</xdr:row>
      <xdr:rowOff>133350</xdr:rowOff>
    </xdr:from>
    <xdr:to>
      <xdr:col>6</xdr:col>
      <xdr:colOff>1333500</xdr:colOff>
      <xdr:row>86</xdr:row>
      <xdr:rowOff>133350</xdr:rowOff>
    </xdr:to>
    <xdr:sp>
      <xdr:nvSpPr>
        <xdr:cNvPr id="122" name="Line 129"/>
        <xdr:cNvSpPr>
          <a:spLocks/>
        </xdr:cNvSpPr>
      </xdr:nvSpPr>
      <xdr:spPr>
        <a:xfrm>
          <a:off x="4905375" y="31918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79</xdr:row>
      <xdr:rowOff>76200</xdr:rowOff>
    </xdr:from>
    <xdr:to>
      <xdr:col>10</xdr:col>
      <xdr:colOff>114300</xdr:colOff>
      <xdr:row>100</xdr:row>
      <xdr:rowOff>57150</xdr:rowOff>
    </xdr:to>
    <xdr:sp>
      <xdr:nvSpPr>
        <xdr:cNvPr id="123" name="Line 130"/>
        <xdr:cNvSpPr>
          <a:spLocks/>
        </xdr:cNvSpPr>
      </xdr:nvSpPr>
      <xdr:spPr>
        <a:xfrm>
          <a:off x="4419600" y="29394150"/>
          <a:ext cx="1924050" cy="797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1000125</xdr:colOff>
      <xdr:row>74</xdr:row>
      <xdr:rowOff>66675</xdr:rowOff>
    </xdr:from>
    <xdr:to>
      <xdr:col>10</xdr:col>
      <xdr:colOff>104775</xdr:colOff>
      <xdr:row>80</xdr:row>
      <xdr:rowOff>95250</xdr:rowOff>
    </xdr:to>
    <xdr:sp>
      <xdr:nvSpPr>
        <xdr:cNvPr id="124" name="Line 131"/>
        <xdr:cNvSpPr>
          <a:spLocks/>
        </xdr:cNvSpPr>
      </xdr:nvSpPr>
      <xdr:spPr>
        <a:xfrm flipV="1">
          <a:off x="4572000" y="27108150"/>
          <a:ext cx="1762125" cy="2638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1190625</xdr:colOff>
      <xdr:row>197</xdr:row>
      <xdr:rowOff>190500</xdr:rowOff>
    </xdr:from>
    <xdr:to>
      <xdr:col>10</xdr:col>
      <xdr:colOff>142875</xdr:colOff>
      <xdr:row>247</xdr:row>
      <xdr:rowOff>180975</xdr:rowOff>
    </xdr:to>
    <xdr:sp>
      <xdr:nvSpPr>
        <xdr:cNvPr id="125" name="Line 132"/>
        <xdr:cNvSpPr>
          <a:spLocks/>
        </xdr:cNvSpPr>
      </xdr:nvSpPr>
      <xdr:spPr>
        <a:xfrm>
          <a:off x="4762500" y="73733025"/>
          <a:ext cx="1609725" cy="16430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1152525</xdr:colOff>
      <xdr:row>198</xdr:row>
      <xdr:rowOff>95250</xdr:rowOff>
    </xdr:from>
    <xdr:to>
      <xdr:col>10</xdr:col>
      <xdr:colOff>171450</xdr:colOff>
      <xdr:row>219</xdr:row>
      <xdr:rowOff>152400</xdr:rowOff>
    </xdr:to>
    <xdr:sp>
      <xdr:nvSpPr>
        <xdr:cNvPr id="126" name="Line 133"/>
        <xdr:cNvSpPr>
          <a:spLocks/>
        </xdr:cNvSpPr>
      </xdr:nvSpPr>
      <xdr:spPr>
        <a:xfrm>
          <a:off x="4724400" y="73914000"/>
          <a:ext cx="1676400" cy="7067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857250</xdr:colOff>
      <xdr:row>204</xdr:row>
      <xdr:rowOff>76200</xdr:rowOff>
    </xdr:from>
    <xdr:to>
      <xdr:col>10</xdr:col>
      <xdr:colOff>142875</xdr:colOff>
      <xdr:row>214</xdr:row>
      <xdr:rowOff>200025</xdr:rowOff>
    </xdr:to>
    <xdr:sp>
      <xdr:nvSpPr>
        <xdr:cNvPr id="127" name="Line 134"/>
        <xdr:cNvSpPr>
          <a:spLocks/>
        </xdr:cNvSpPr>
      </xdr:nvSpPr>
      <xdr:spPr>
        <a:xfrm>
          <a:off x="4429125" y="75971400"/>
          <a:ext cx="1943100" cy="3409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952500</xdr:colOff>
      <xdr:row>205</xdr:row>
      <xdr:rowOff>200025</xdr:rowOff>
    </xdr:from>
    <xdr:to>
      <xdr:col>10</xdr:col>
      <xdr:colOff>152400</xdr:colOff>
      <xdr:row>226</xdr:row>
      <xdr:rowOff>85725</xdr:rowOff>
    </xdr:to>
    <xdr:sp>
      <xdr:nvSpPr>
        <xdr:cNvPr id="128" name="Line 135"/>
        <xdr:cNvSpPr>
          <a:spLocks/>
        </xdr:cNvSpPr>
      </xdr:nvSpPr>
      <xdr:spPr>
        <a:xfrm>
          <a:off x="4524375" y="76581000"/>
          <a:ext cx="1857375" cy="6524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952500</xdr:colOff>
      <xdr:row>206</xdr:row>
      <xdr:rowOff>352425</xdr:rowOff>
    </xdr:from>
    <xdr:to>
      <xdr:col>10</xdr:col>
      <xdr:colOff>104775</xdr:colOff>
      <xdr:row>213</xdr:row>
      <xdr:rowOff>285750</xdr:rowOff>
    </xdr:to>
    <xdr:sp>
      <xdr:nvSpPr>
        <xdr:cNvPr id="129" name="Line 136"/>
        <xdr:cNvSpPr>
          <a:spLocks/>
        </xdr:cNvSpPr>
      </xdr:nvSpPr>
      <xdr:spPr>
        <a:xfrm>
          <a:off x="4524375" y="77009625"/>
          <a:ext cx="1809750" cy="2047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209</xdr:row>
      <xdr:rowOff>219075</xdr:rowOff>
    </xdr:from>
    <xdr:to>
      <xdr:col>10</xdr:col>
      <xdr:colOff>133350</xdr:colOff>
      <xdr:row>217</xdr:row>
      <xdr:rowOff>180975</xdr:rowOff>
    </xdr:to>
    <xdr:sp>
      <xdr:nvSpPr>
        <xdr:cNvPr id="130" name="Line 137"/>
        <xdr:cNvSpPr>
          <a:spLocks/>
        </xdr:cNvSpPr>
      </xdr:nvSpPr>
      <xdr:spPr>
        <a:xfrm>
          <a:off x="4362450" y="77619225"/>
          <a:ext cx="2000250" cy="2781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215</xdr:row>
      <xdr:rowOff>85725</xdr:rowOff>
    </xdr:from>
    <xdr:to>
      <xdr:col>10</xdr:col>
      <xdr:colOff>152400</xdr:colOff>
      <xdr:row>257</xdr:row>
      <xdr:rowOff>200025</xdr:rowOff>
    </xdr:to>
    <xdr:sp>
      <xdr:nvSpPr>
        <xdr:cNvPr id="131" name="Line 139"/>
        <xdr:cNvSpPr>
          <a:spLocks/>
        </xdr:cNvSpPr>
      </xdr:nvSpPr>
      <xdr:spPr>
        <a:xfrm>
          <a:off x="4581525" y="79543275"/>
          <a:ext cx="1800225" cy="13192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219</xdr:row>
      <xdr:rowOff>200025</xdr:rowOff>
    </xdr:from>
    <xdr:to>
      <xdr:col>10</xdr:col>
      <xdr:colOff>133350</xdr:colOff>
      <xdr:row>235</xdr:row>
      <xdr:rowOff>323850</xdr:rowOff>
    </xdr:to>
    <xdr:sp>
      <xdr:nvSpPr>
        <xdr:cNvPr id="132" name="Line 140"/>
        <xdr:cNvSpPr>
          <a:spLocks/>
        </xdr:cNvSpPr>
      </xdr:nvSpPr>
      <xdr:spPr>
        <a:xfrm>
          <a:off x="4457700" y="81029175"/>
          <a:ext cx="1905000" cy="5353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215</xdr:row>
      <xdr:rowOff>95250</xdr:rowOff>
    </xdr:from>
    <xdr:to>
      <xdr:col>10</xdr:col>
      <xdr:colOff>142875</xdr:colOff>
      <xdr:row>221</xdr:row>
      <xdr:rowOff>104775</xdr:rowOff>
    </xdr:to>
    <xdr:sp>
      <xdr:nvSpPr>
        <xdr:cNvPr id="133" name="Line 141"/>
        <xdr:cNvSpPr>
          <a:spLocks/>
        </xdr:cNvSpPr>
      </xdr:nvSpPr>
      <xdr:spPr>
        <a:xfrm flipV="1">
          <a:off x="4514850" y="79552800"/>
          <a:ext cx="1857375" cy="1933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223</xdr:row>
      <xdr:rowOff>209550</xdr:rowOff>
    </xdr:from>
    <xdr:to>
      <xdr:col>10</xdr:col>
      <xdr:colOff>161925</xdr:colOff>
      <xdr:row>231</xdr:row>
      <xdr:rowOff>190500</xdr:rowOff>
    </xdr:to>
    <xdr:sp>
      <xdr:nvSpPr>
        <xdr:cNvPr id="134" name="Line 142"/>
        <xdr:cNvSpPr>
          <a:spLocks/>
        </xdr:cNvSpPr>
      </xdr:nvSpPr>
      <xdr:spPr>
        <a:xfrm>
          <a:off x="4381500" y="82400775"/>
          <a:ext cx="2009775" cy="2695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1123950</xdr:colOff>
      <xdr:row>226</xdr:row>
      <xdr:rowOff>95250</xdr:rowOff>
    </xdr:from>
    <xdr:to>
      <xdr:col>10</xdr:col>
      <xdr:colOff>133350</xdr:colOff>
      <xdr:row>238</xdr:row>
      <xdr:rowOff>314325</xdr:rowOff>
    </xdr:to>
    <xdr:sp>
      <xdr:nvSpPr>
        <xdr:cNvPr id="135" name="Line 143"/>
        <xdr:cNvSpPr>
          <a:spLocks/>
        </xdr:cNvSpPr>
      </xdr:nvSpPr>
      <xdr:spPr>
        <a:xfrm>
          <a:off x="4695825" y="83115150"/>
          <a:ext cx="1666875" cy="456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819150</xdr:colOff>
      <xdr:row>227</xdr:row>
      <xdr:rowOff>323850</xdr:rowOff>
    </xdr:from>
    <xdr:to>
      <xdr:col>10</xdr:col>
      <xdr:colOff>133350</xdr:colOff>
      <xdr:row>256</xdr:row>
      <xdr:rowOff>171450</xdr:rowOff>
    </xdr:to>
    <xdr:sp>
      <xdr:nvSpPr>
        <xdr:cNvPr id="136" name="Line 144"/>
        <xdr:cNvSpPr>
          <a:spLocks/>
        </xdr:cNvSpPr>
      </xdr:nvSpPr>
      <xdr:spPr>
        <a:xfrm>
          <a:off x="4391025" y="83667600"/>
          <a:ext cx="1971675" cy="876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1524000</xdr:colOff>
      <xdr:row>216</xdr:row>
      <xdr:rowOff>219075</xdr:rowOff>
    </xdr:from>
    <xdr:to>
      <xdr:col>10</xdr:col>
      <xdr:colOff>142875</xdr:colOff>
      <xdr:row>229</xdr:row>
      <xdr:rowOff>9525</xdr:rowOff>
    </xdr:to>
    <xdr:sp>
      <xdr:nvSpPr>
        <xdr:cNvPr id="137" name="Line 145"/>
        <xdr:cNvSpPr>
          <a:spLocks/>
        </xdr:cNvSpPr>
      </xdr:nvSpPr>
      <xdr:spPr>
        <a:xfrm flipV="1">
          <a:off x="5095875" y="80162400"/>
          <a:ext cx="12763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1038225</xdr:colOff>
      <xdr:row>230</xdr:row>
      <xdr:rowOff>323850</xdr:rowOff>
    </xdr:from>
    <xdr:to>
      <xdr:col>10</xdr:col>
      <xdr:colOff>123825</xdr:colOff>
      <xdr:row>251</xdr:row>
      <xdr:rowOff>295275</xdr:rowOff>
    </xdr:to>
    <xdr:sp>
      <xdr:nvSpPr>
        <xdr:cNvPr id="138" name="Line 146"/>
        <xdr:cNvSpPr>
          <a:spLocks/>
        </xdr:cNvSpPr>
      </xdr:nvSpPr>
      <xdr:spPr>
        <a:xfrm>
          <a:off x="4610100" y="84820125"/>
          <a:ext cx="1743075" cy="6334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233</xdr:row>
      <xdr:rowOff>209550</xdr:rowOff>
    </xdr:from>
    <xdr:to>
      <xdr:col>10</xdr:col>
      <xdr:colOff>142875</xdr:colOff>
      <xdr:row>236</xdr:row>
      <xdr:rowOff>76200</xdr:rowOff>
    </xdr:to>
    <xdr:sp>
      <xdr:nvSpPr>
        <xdr:cNvPr id="139" name="Line 147"/>
        <xdr:cNvSpPr>
          <a:spLocks/>
        </xdr:cNvSpPr>
      </xdr:nvSpPr>
      <xdr:spPr>
        <a:xfrm>
          <a:off x="4314825" y="85667850"/>
          <a:ext cx="205740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933450</xdr:colOff>
      <xdr:row>234</xdr:row>
      <xdr:rowOff>228600</xdr:rowOff>
    </xdr:from>
    <xdr:to>
      <xdr:col>10</xdr:col>
      <xdr:colOff>114300</xdr:colOff>
      <xdr:row>255</xdr:row>
      <xdr:rowOff>66675</xdr:rowOff>
    </xdr:to>
    <xdr:sp>
      <xdr:nvSpPr>
        <xdr:cNvPr id="140" name="Line 149"/>
        <xdr:cNvSpPr>
          <a:spLocks/>
        </xdr:cNvSpPr>
      </xdr:nvSpPr>
      <xdr:spPr>
        <a:xfrm>
          <a:off x="4505325" y="85963125"/>
          <a:ext cx="1838325" cy="6200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215</xdr:row>
      <xdr:rowOff>47625</xdr:rowOff>
    </xdr:from>
    <xdr:to>
      <xdr:col>6</xdr:col>
      <xdr:colOff>1047750</xdr:colOff>
      <xdr:row>215</xdr:row>
      <xdr:rowOff>47625</xdr:rowOff>
    </xdr:to>
    <xdr:sp>
      <xdr:nvSpPr>
        <xdr:cNvPr id="141" name="Line 150"/>
        <xdr:cNvSpPr>
          <a:spLocks/>
        </xdr:cNvSpPr>
      </xdr:nvSpPr>
      <xdr:spPr>
        <a:xfrm>
          <a:off x="4619625" y="79505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236</xdr:row>
      <xdr:rowOff>114300</xdr:rowOff>
    </xdr:from>
    <xdr:to>
      <xdr:col>10</xdr:col>
      <xdr:colOff>85725</xdr:colOff>
      <xdr:row>237</xdr:row>
      <xdr:rowOff>342900</xdr:rowOff>
    </xdr:to>
    <xdr:sp>
      <xdr:nvSpPr>
        <xdr:cNvPr id="142" name="Line 151"/>
        <xdr:cNvSpPr>
          <a:spLocks/>
        </xdr:cNvSpPr>
      </xdr:nvSpPr>
      <xdr:spPr>
        <a:xfrm>
          <a:off x="4457700" y="86582250"/>
          <a:ext cx="185737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1333500</xdr:colOff>
      <xdr:row>195</xdr:row>
      <xdr:rowOff>123825</xdr:rowOff>
    </xdr:from>
    <xdr:to>
      <xdr:col>11</xdr:col>
      <xdr:colOff>9525</xdr:colOff>
      <xdr:row>237</xdr:row>
      <xdr:rowOff>333375</xdr:rowOff>
    </xdr:to>
    <xdr:sp>
      <xdr:nvSpPr>
        <xdr:cNvPr id="143" name="Line 152"/>
        <xdr:cNvSpPr>
          <a:spLocks/>
        </xdr:cNvSpPr>
      </xdr:nvSpPr>
      <xdr:spPr>
        <a:xfrm flipV="1">
          <a:off x="4905375" y="72904350"/>
          <a:ext cx="1619250" cy="14382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1133475</xdr:colOff>
      <xdr:row>218</xdr:row>
      <xdr:rowOff>114300</xdr:rowOff>
    </xdr:from>
    <xdr:to>
      <xdr:col>10</xdr:col>
      <xdr:colOff>276225</xdr:colOff>
      <xdr:row>239</xdr:row>
      <xdr:rowOff>209550</xdr:rowOff>
    </xdr:to>
    <xdr:sp>
      <xdr:nvSpPr>
        <xdr:cNvPr id="144" name="Line 153"/>
        <xdr:cNvSpPr>
          <a:spLocks/>
        </xdr:cNvSpPr>
      </xdr:nvSpPr>
      <xdr:spPr>
        <a:xfrm flipV="1">
          <a:off x="4705350" y="80610075"/>
          <a:ext cx="1800225" cy="7372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240</xdr:row>
      <xdr:rowOff>190500</xdr:rowOff>
    </xdr:from>
    <xdr:to>
      <xdr:col>10</xdr:col>
      <xdr:colOff>133350</xdr:colOff>
      <xdr:row>253</xdr:row>
      <xdr:rowOff>190500</xdr:rowOff>
    </xdr:to>
    <xdr:sp>
      <xdr:nvSpPr>
        <xdr:cNvPr id="145" name="Line 154"/>
        <xdr:cNvSpPr>
          <a:spLocks/>
        </xdr:cNvSpPr>
      </xdr:nvSpPr>
      <xdr:spPr>
        <a:xfrm>
          <a:off x="4248150" y="88239600"/>
          <a:ext cx="2114550" cy="3495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233</xdr:row>
      <xdr:rowOff>200025</xdr:rowOff>
    </xdr:from>
    <xdr:to>
      <xdr:col>11</xdr:col>
      <xdr:colOff>0</xdr:colOff>
      <xdr:row>242</xdr:row>
      <xdr:rowOff>190500</xdr:rowOff>
    </xdr:to>
    <xdr:sp>
      <xdr:nvSpPr>
        <xdr:cNvPr id="146" name="Line 155"/>
        <xdr:cNvSpPr>
          <a:spLocks/>
        </xdr:cNvSpPr>
      </xdr:nvSpPr>
      <xdr:spPr>
        <a:xfrm flipV="1">
          <a:off x="4619625" y="85658325"/>
          <a:ext cx="1895475" cy="3133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227</xdr:row>
      <xdr:rowOff>342900</xdr:rowOff>
    </xdr:from>
    <xdr:to>
      <xdr:col>11</xdr:col>
      <xdr:colOff>19050</xdr:colOff>
      <xdr:row>243</xdr:row>
      <xdr:rowOff>209550</xdr:rowOff>
    </xdr:to>
    <xdr:sp>
      <xdr:nvSpPr>
        <xdr:cNvPr id="147" name="Line 156"/>
        <xdr:cNvSpPr>
          <a:spLocks/>
        </xdr:cNvSpPr>
      </xdr:nvSpPr>
      <xdr:spPr>
        <a:xfrm flipV="1">
          <a:off x="4476750" y="83686650"/>
          <a:ext cx="2057400" cy="5400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895350</xdr:colOff>
      <xdr:row>245</xdr:row>
      <xdr:rowOff>180975</xdr:rowOff>
    </xdr:from>
    <xdr:to>
      <xdr:col>10</xdr:col>
      <xdr:colOff>104775</xdr:colOff>
      <xdr:row>252</xdr:row>
      <xdr:rowOff>133350</xdr:rowOff>
    </xdr:to>
    <xdr:sp>
      <xdr:nvSpPr>
        <xdr:cNvPr id="148" name="Line 157"/>
        <xdr:cNvSpPr>
          <a:spLocks/>
        </xdr:cNvSpPr>
      </xdr:nvSpPr>
      <xdr:spPr>
        <a:xfrm>
          <a:off x="4467225" y="89611200"/>
          <a:ext cx="186690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247</xdr:row>
      <xdr:rowOff>228600</xdr:rowOff>
    </xdr:from>
    <xdr:to>
      <xdr:col>10</xdr:col>
      <xdr:colOff>123825</xdr:colOff>
      <xdr:row>265</xdr:row>
      <xdr:rowOff>57150</xdr:rowOff>
    </xdr:to>
    <xdr:sp>
      <xdr:nvSpPr>
        <xdr:cNvPr id="149" name="Line 158"/>
        <xdr:cNvSpPr>
          <a:spLocks/>
        </xdr:cNvSpPr>
      </xdr:nvSpPr>
      <xdr:spPr>
        <a:xfrm>
          <a:off x="4486275" y="90211275"/>
          <a:ext cx="1866900" cy="474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990600</xdr:colOff>
      <xdr:row>248</xdr:row>
      <xdr:rowOff>76200</xdr:rowOff>
    </xdr:from>
    <xdr:to>
      <xdr:col>10</xdr:col>
      <xdr:colOff>95250</xdr:colOff>
      <xdr:row>248</xdr:row>
      <xdr:rowOff>95250</xdr:rowOff>
    </xdr:to>
    <xdr:sp>
      <xdr:nvSpPr>
        <xdr:cNvPr id="150" name="Line 159"/>
        <xdr:cNvSpPr>
          <a:spLocks/>
        </xdr:cNvSpPr>
      </xdr:nvSpPr>
      <xdr:spPr>
        <a:xfrm flipV="1">
          <a:off x="4562475" y="90335100"/>
          <a:ext cx="17621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952500</xdr:colOff>
      <xdr:row>249</xdr:row>
      <xdr:rowOff>180975</xdr:rowOff>
    </xdr:from>
    <xdr:to>
      <xdr:col>10</xdr:col>
      <xdr:colOff>123825</xdr:colOff>
      <xdr:row>249</xdr:row>
      <xdr:rowOff>200025</xdr:rowOff>
    </xdr:to>
    <xdr:sp>
      <xdr:nvSpPr>
        <xdr:cNvPr id="151" name="Line 160"/>
        <xdr:cNvSpPr>
          <a:spLocks/>
        </xdr:cNvSpPr>
      </xdr:nvSpPr>
      <xdr:spPr>
        <a:xfrm>
          <a:off x="4524375" y="90601800"/>
          <a:ext cx="18288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251</xdr:row>
      <xdr:rowOff>342900</xdr:rowOff>
    </xdr:from>
    <xdr:to>
      <xdr:col>10</xdr:col>
      <xdr:colOff>142875</xdr:colOff>
      <xdr:row>254</xdr:row>
      <xdr:rowOff>180975</xdr:rowOff>
    </xdr:to>
    <xdr:sp>
      <xdr:nvSpPr>
        <xdr:cNvPr id="152" name="Line 161"/>
        <xdr:cNvSpPr>
          <a:spLocks/>
        </xdr:cNvSpPr>
      </xdr:nvSpPr>
      <xdr:spPr>
        <a:xfrm>
          <a:off x="4514850" y="91201875"/>
          <a:ext cx="18573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1247775</xdr:colOff>
      <xdr:row>239</xdr:row>
      <xdr:rowOff>228600</xdr:rowOff>
    </xdr:from>
    <xdr:to>
      <xdr:col>10</xdr:col>
      <xdr:colOff>171450</xdr:colOff>
      <xdr:row>254</xdr:row>
      <xdr:rowOff>200025</xdr:rowOff>
    </xdr:to>
    <xdr:sp>
      <xdr:nvSpPr>
        <xdr:cNvPr id="153" name="Line 163"/>
        <xdr:cNvSpPr>
          <a:spLocks/>
        </xdr:cNvSpPr>
      </xdr:nvSpPr>
      <xdr:spPr>
        <a:xfrm flipV="1">
          <a:off x="4819650" y="88001475"/>
          <a:ext cx="1581150" cy="401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1295400</xdr:colOff>
      <xdr:row>244</xdr:row>
      <xdr:rowOff>190500</xdr:rowOff>
    </xdr:from>
    <xdr:to>
      <xdr:col>10</xdr:col>
      <xdr:colOff>123825</xdr:colOff>
      <xdr:row>256</xdr:row>
      <xdr:rowOff>219075</xdr:rowOff>
    </xdr:to>
    <xdr:sp>
      <xdr:nvSpPr>
        <xdr:cNvPr id="154" name="Line 164"/>
        <xdr:cNvSpPr>
          <a:spLocks/>
        </xdr:cNvSpPr>
      </xdr:nvSpPr>
      <xdr:spPr>
        <a:xfrm flipV="1">
          <a:off x="4867275" y="89344500"/>
          <a:ext cx="1485900" cy="3133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857250</xdr:colOff>
      <xdr:row>257</xdr:row>
      <xdr:rowOff>190500</xdr:rowOff>
    </xdr:from>
    <xdr:to>
      <xdr:col>10</xdr:col>
      <xdr:colOff>104775</xdr:colOff>
      <xdr:row>262</xdr:row>
      <xdr:rowOff>314325</xdr:rowOff>
    </xdr:to>
    <xdr:sp>
      <xdr:nvSpPr>
        <xdr:cNvPr id="155" name="Line 167"/>
        <xdr:cNvSpPr>
          <a:spLocks/>
        </xdr:cNvSpPr>
      </xdr:nvSpPr>
      <xdr:spPr>
        <a:xfrm>
          <a:off x="4429125" y="92725875"/>
          <a:ext cx="1905000" cy="1524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258</xdr:row>
      <xdr:rowOff>361950</xdr:rowOff>
    </xdr:from>
    <xdr:to>
      <xdr:col>10</xdr:col>
      <xdr:colOff>161925</xdr:colOff>
      <xdr:row>259</xdr:row>
      <xdr:rowOff>200025</xdr:rowOff>
    </xdr:to>
    <xdr:sp>
      <xdr:nvSpPr>
        <xdr:cNvPr id="156" name="Line 168"/>
        <xdr:cNvSpPr>
          <a:spLocks/>
        </xdr:cNvSpPr>
      </xdr:nvSpPr>
      <xdr:spPr>
        <a:xfrm>
          <a:off x="4286250" y="93173550"/>
          <a:ext cx="2105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666750</xdr:colOff>
      <xdr:row>228</xdr:row>
      <xdr:rowOff>314325</xdr:rowOff>
    </xdr:from>
    <xdr:to>
      <xdr:col>11</xdr:col>
      <xdr:colOff>57150</xdr:colOff>
      <xdr:row>259</xdr:row>
      <xdr:rowOff>200025</xdr:rowOff>
    </xdr:to>
    <xdr:sp>
      <xdr:nvSpPr>
        <xdr:cNvPr id="157" name="Line 169"/>
        <xdr:cNvSpPr>
          <a:spLocks/>
        </xdr:cNvSpPr>
      </xdr:nvSpPr>
      <xdr:spPr>
        <a:xfrm flipV="1">
          <a:off x="4238625" y="84067650"/>
          <a:ext cx="2333625" cy="9353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1438275</xdr:colOff>
      <xdr:row>250</xdr:row>
      <xdr:rowOff>95250</xdr:rowOff>
    </xdr:from>
    <xdr:to>
      <xdr:col>10</xdr:col>
      <xdr:colOff>142875</xdr:colOff>
      <xdr:row>260</xdr:row>
      <xdr:rowOff>66675</xdr:rowOff>
    </xdr:to>
    <xdr:sp>
      <xdr:nvSpPr>
        <xdr:cNvPr id="158" name="Line 170"/>
        <xdr:cNvSpPr>
          <a:spLocks/>
        </xdr:cNvSpPr>
      </xdr:nvSpPr>
      <xdr:spPr>
        <a:xfrm flipV="1">
          <a:off x="5010150" y="90792300"/>
          <a:ext cx="1362075" cy="2771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847725</xdr:colOff>
      <xdr:row>261</xdr:row>
      <xdr:rowOff>171450</xdr:rowOff>
    </xdr:from>
    <xdr:to>
      <xdr:col>10</xdr:col>
      <xdr:colOff>123825</xdr:colOff>
      <xdr:row>264</xdr:row>
      <xdr:rowOff>180975</xdr:rowOff>
    </xdr:to>
    <xdr:sp>
      <xdr:nvSpPr>
        <xdr:cNvPr id="159" name="Line 171"/>
        <xdr:cNvSpPr>
          <a:spLocks/>
        </xdr:cNvSpPr>
      </xdr:nvSpPr>
      <xdr:spPr>
        <a:xfrm>
          <a:off x="4419600" y="93830775"/>
          <a:ext cx="193357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1114425</xdr:colOff>
      <xdr:row>262</xdr:row>
      <xdr:rowOff>381000</xdr:rowOff>
    </xdr:from>
    <xdr:to>
      <xdr:col>10</xdr:col>
      <xdr:colOff>123825</xdr:colOff>
      <xdr:row>270</xdr:row>
      <xdr:rowOff>304800</xdr:rowOff>
    </xdr:to>
    <xdr:sp>
      <xdr:nvSpPr>
        <xdr:cNvPr id="160" name="Line 172"/>
        <xdr:cNvSpPr>
          <a:spLocks/>
        </xdr:cNvSpPr>
      </xdr:nvSpPr>
      <xdr:spPr>
        <a:xfrm>
          <a:off x="4686300" y="94316550"/>
          <a:ext cx="1666875" cy="2038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263</xdr:row>
      <xdr:rowOff>209550</xdr:rowOff>
    </xdr:from>
    <xdr:to>
      <xdr:col>10</xdr:col>
      <xdr:colOff>123825</xdr:colOff>
      <xdr:row>266</xdr:row>
      <xdr:rowOff>209550</xdr:rowOff>
    </xdr:to>
    <xdr:sp>
      <xdr:nvSpPr>
        <xdr:cNvPr id="161" name="Line 173"/>
        <xdr:cNvSpPr>
          <a:spLocks/>
        </xdr:cNvSpPr>
      </xdr:nvSpPr>
      <xdr:spPr>
        <a:xfrm>
          <a:off x="4457700" y="94554675"/>
          <a:ext cx="1895475"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246</xdr:row>
      <xdr:rowOff>200025</xdr:rowOff>
    </xdr:from>
    <xdr:to>
      <xdr:col>10</xdr:col>
      <xdr:colOff>123825</xdr:colOff>
      <xdr:row>264</xdr:row>
      <xdr:rowOff>200025</xdr:rowOff>
    </xdr:to>
    <xdr:sp>
      <xdr:nvSpPr>
        <xdr:cNvPr id="162" name="Line 174"/>
        <xdr:cNvSpPr>
          <a:spLocks/>
        </xdr:cNvSpPr>
      </xdr:nvSpPr>
      <xdr:spPr>
        <a:xfrm flipV="1">
          <a:off x="4457700" y="89906475"/>
          <a:ext cx="1895475" cy="491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781050</xdr:colOff>
      <xdr:row>263</xdr:row>
      <xdr:rowOff>190500</xdr:rowOff>
    </xdr:from>
    <xdr:to>
      <xdr:col>10</xdr:col>
      <xdr:colOff>66675</xdr:colOff>
      <xdr:row>265</xdr:row>
      <xdr:rowOff>123825</xdr:rowOff>
    </xdr:to>
    <xdr:sp>
      <xdr:nvSpPr>
        <xdr:cNvPr id="163" name="Line 175"/>
        <xdr:cNvSpPr>
          <a:spLocks/>
        </xdr:cNvSpPr>
      </xdr:nvSpPr>
      <xdr:spPr>
        <a:xfrm flipV="1">
          <a:off x="4352925" y="94535625"/>
          <a:ext cx="194310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1047750</xdr:colOff>
      <xdr:row>266</xdr:row>
      <xdr:rowOff>190500</xdr:rowOff>
    </xdr:from>
    <xdr:to>
      <xdr:col>10</xdr:col>
      <xdr:colOff>123825</xdr:colOff>
      <xdr:row>268</xdr:row>
      <xdr:rowOff>200025</xdr:rowOff>
    </xdr:to>
    <xdr:sp>
      <xdr:nvSpPr>
        <xdr:cNvPr id="164" name="Line 176"/>
        <xdr:cNvSpPr>
          <a:spLocks/>
        </xdr:cNvSpPr>
      </xdr:nvSpPr>
      <xdr:spPr>
        <a:xfrm>
          <a:off x="4619625" y="95364300"/>
          <a:ext cx="173355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1057275</xdr:colOff>
      <xdr:row>268</xdr:row>
      <xdr:rowOff>200025</xdr:rowOff>
    </xdr:from>
    <xdr:to>
      <xdr:col>10</xdr:col>
      <xdr:colOff>104775</xdr:colOff>
      <xdr:row>272</xdr:row>
      <xdr:rowOff>333375</xdr:rowOff>
    </xdr:to>
    <xdr:sp>
      <xdr:nvSpPr>
        <xdr:cNvPr id="165" name="Line 178"/>
        <xdr:cNvSpPr>
          <a:spLocks/>
        </xdr:cNvSpPr>
      </xdr:nvSpPr>
      <xdr:spPr>
        <a:xfrm>
          <a:off x="4629150" y="95811975"/>
          <a:ext cx="1704975" cy="1524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1066800</xdr:colOff>
      <xdr:row>270</xdr:row>
      <xdr:rowOff>361950</xdr:rowOff>
    </xdr:from>
    <xdr:to>
      <xdr:col>10</xdr:col>
      <xdr:colOff>104775</xdr:colOff>
      <xdr:row>271</xdr:row>
      <xdr:rowOff>457200</xdr:rowOff>
    </xdr:to>
    <xdr:sp>
      <xdr:nvSpPr>
        <xdr:cNvPr id="166" name="Line 179"/>
        <xdr:cNvSpPr>
          <a:spLocks/>
        </xdr:cNvSpPr>
      </xdr:nvSpPr>
      <xdr:spPr>
        <a:xfrm>
          <a:off x="4638675" y="96412050"/>
          <a:ext cx="16954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723900</xdr:colOff>
      <xdr:row>267</xdr:row>
      <xdr:rowOff>114300</xdr:rowOff>
    </xdr:from>
    <xdr:to>
      <xdr:col>10</xdr:col>
      <xdr:colOff>123825</xdr:colOff>
      <xdr:row>271</xdr:row>
      <xdr:rowOff>428625</xdr:rowOff>
    </xdr:to>
    <xdr:sp>
      <xdr:nvSpPr>
        <xdr:cNvPr id="167" name="Line 180"/>
        <xdr:cNvSpPr>
          <a:spLocks/>
        </xdr:cNvSpPr>
      </xdr:nvSpPr>
      <xdr:spPr>
        <a:xfrm flipV="1">
          <a:off x="4295775" y="95564325"/>
          <a:ext cx="205740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1028700</xdr:colOff>
      <xdr:row>272</xdr:row>
      <xdr:rowOff>361950</xdr:rowOff>
    </xdr:from>
    <xdr:to>
      <xdr:col>6</xdr:col>
      <xdr:colOff>1028700</xdr:colOff>
      <xdr:row>272</xdr:row>
      <xdr:rowOff>361950</xdr:rowOff>
    </xdr:to>
    <xdr:sp>
      <xdr:nvSpPr>
        <xdr:cNvPr id="168" name="Line 181"/>
        <xdr:cNvSpPr>
          <a:spLocks/>
        </xdr:cNvSpPr>
      </xdr:nvSpPr>
      <xdr:spPr>
        <a:xfrm>
          <a:off x="4600575" y="97364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1600200</xdr:colOff>
      <xdr:row>30</xdr:row>
      <xdr:rowOff>114300</xdr:rowOff>
    </xdr:from>
    <xdr:to>
      <xdr:col>14</xdr:col>
      <xdr:colOff>114300</xdr:colOff>
      <xdr:row>37</xdr:row>
      <xdr:rowOff>57150</xdr:rowOff>
    </xdr:to>
    <xdr:sp>
      <xdr:nvSpPr>
        <xdr:cNvPr id="169" name="Line 187"/>
        <xdr:cNvSpPr>
          <a:spLocks/>
        </xdr:cNvSpPr>
      </xdr:nvSpPr>
      <xdr:spPr>
        <a:xfrm flipH="1">
          <a:off x="8115300" y="8943975"/>
          <a:ext cx="1047750" cy="2571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1181100</xdr:colOff>
      <xdr:row>13</xdr:row>
      <xdr:rowOff>85725</xdr:rowOff>
    </xdr:from>
    <xdr:to>
      <xdr:col>14</xdr:col>
      <xdr:colOff>200025</xdr:colOff>
      <xdr:row>20</xdr:row>
      <xdr:rowOff>85725</xdr:rowOff>
    </xdr:to>
    <xdr:sp>
      <xdr:nvSpPr>
        <xdr:cNvPr id="170" name="Line 188"/>
        <xdr:cNvSpPr>
          <a:spLocks/>
        </xdr:cNvSpPr>
      </xdr:nvSpPr>
      <xdr:spPr>
        <a:xfrm flipH="1">
          <a:off x="7696200" y="3181350"/>
          <a:ext cx="1552575" cy="1809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1266825</xdr:colOff>
      <xdr:row>21</xdr:row>
      <xdr:rowOff>66675</xdr:rowOff>
    </xdr:from>
    <xdr:to>
      <xdr:col>15</xdr:col>
      <xdr:colOff>9525</xdr:colOff>
      <xdr:row>43</xdr:row>
      <xdr:rowOff>9525</xdr:rowOff>
    </xdr:to>
    <xdr:sp>
      <xdr:nvSpPr>
        <xdr:cNvPr id="171" name="Line 189"/>
        <xdr:cNvSpPr>
          <a:spLocks/>
        </xdr:cNvSpPr>
      </xdr:nvSpPr>
      <xdr:spPr>
        <a:xfrm flipH="1" flipV="1">
          <a:off x="7781925" y="5295900"/>
          <a:ext cx="1581150" cy="877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1447800</xdr:colOff>
      <xdr:row>22</xdr:row>
      <xdr:rowOff>171450</xdr:rowOff>
    </xdr:from>
    <xdr:to>
      <xdr:col>14</xdr:col>
      <xdr:colOff>209550</xdr:colOff>
      <xdr:row>34</xdr:row>
      <xdr:rowOff>104775</xdr:rowOff>
    </xdr:to>
    <xdr:sp>
      <xdr:nvSpPr>
        <xdr:cNvPr id="172" name="Line 190"/>
        <xdr:cNvSpPr>
          <a:spLocks/>
        </xdr:cNvSpPr>
      </xdr:nvSpPr>
      <xdr:spPr>
        <a:xfrm flipH="1" flipV="1">
          <a:off x="7962900" y="5886450"/>
          <a:ext cx="1295400" cy="451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1285875</xdr:colOff>
      <xdr:row>46</xdr:row>
      <xdr:rowOff>95250</xdr:rowOff>
    </xdr:from>
    <xdr:to>
      <xdr:col>15</xdr:col>
      <xdr:colOff>66675</xdr:colOff>
      <xdr:row>53</xdr:row>
      <xdr:rowOff>76200</xdr:rowOff>
    </xdr:to>
    <xdr:sp>
      <xdr:nvSpPr>
        <xdr:cNvPr id="173" name="Line 191"/>
        <xdr:cNvSpPr>
          <a:spLocks/>
        </xdr:cNvSpPr>
      </xdr:nvSpPr>
      <xdr:spPr>
        <a:xfrm flipH="1" flipV="1">
          <a:off x="7800975" y="15640050"/>
          <a:ext cx="1619250" cy="2981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1295400</xdr:colOff>
      <xdr:row>17</xdr:row>
      <xdr:rowOff>85725</xdr:rowOff>
    </xdr:from>
    <xdr:to>
      <xdr:col>14</xdr:col>
      <xdr:colOff>161925</xdr:colOff>
      <xdr:row>61</xdr:row>
      <xdr:rowOff>238125</xdr:rowOff>
    </xdr:to>
    <xdr:sp>
      <xdr:nvSpPr>
        <xdr:cNvPr id="174" name="Line 192"/>
        <xdr:cNvSpPr>
          <a:spLocks/>
        </xdr:cNvSpPr>
      </xdr:nvSpPr>
      <xdr:spPr>
        <a:xfrm flipH="1">
          <a:off x="7810500" y="4171950"/>
          <a:ext cx="1400175" cy="1805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28</xdr:row>
      <xdr:rowOff>104775</xdr:rowOff>
    </xdr:from>
    <xdr:to>
      <xdr:col>15</xdr:col>
      <xdr:colOff>0</xdr:colOff>
      <xdr:row>51</xdr:row>
      <xdr:rowOff>19050</xdr:rowOff>
    </xdr:to>
    <xdr:sp>
      <xdr:nvSpPr>
        <xdr:cNvPr id="175" name="Line 193"/>
        <xdr:cNvSpPr>
          <a:spLocks/>
        </xdr:cNvSpPr>
      </xdr:nvSpPr>
      <xdr:spPr>
        <a:xfrm flipH="1" flipV="1">
          <a:off x="7153275" y="7953375"/>
          <a:ext cx="2200275" cy="9639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1190625</xdr:colOff>
      <xdr:row>47</xdr:row>
      <xdr:rowOff>276225</xdr:rowOff>
    </xdr:from>
    <xdr:to>
      <xdr:col>6</xdr:col>
      <xdr:colOff>57150</xdr:colOff>
      <xdr:row>67</xdr:row>
      <xdr:rowOff>219075</xdr:rowOff>
    </xdr:to>
    <xdr:sp>
      <xdr:nvSpPr>
        <xdr:cNvPr id="176" name="Line 194"/>
        <xdr:cNvSpPr>
          <a:spLocks/>
        </xdr:cNvSpPr>
      </xdr:nvSpPr>
      <xdr:spPr>
        <a:xfrm>
          <a:off x="1524000" y="16144875"/>
          <a:ext cx="2105025" cy="9163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1114425</xdr:colOff>
      <xdr:row>37</xdr:row>
      <xdr:rowOff>142875</xdr:rowOff>
    </xdr:from>
    <xdr:to>
      <xdr:col>15</xdr:col>
      <xdr:colOff>19050</xdr:colOff>
      <xdr:row>84</xdr:row>
      <xdr:rowOff>66675</xdr:rowOff>
    </xdr:to>
    <xdr:sp>
      <xdr:nvSpPr>
        <xdr:cNvPr id="177" name="Line 195"/>
        <xdr:cNvSpPr>
          <a:spLocks/>
        </xdr:cNvSpPr>
      </xdr:nvSpPr>
      <xdr:spPr>
        <a:xfrm flipH="1">
          <a:off x="7629525" y="11601450"/>
          <a:ext cx="1743075" cy="1959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1047750</xdr:colOff>
      <xdr:row>196</xdr:row>
      <xdr:rowOff>238125</xdr:rowOff>
    </xdr:from>
    <xdr:to>
      <xdr:col>14</xdr:col>
      <xdr:colOff>295275</xdr:colOff>
      <xdr:row>209</xdr:row>
      <xdr:rowOff>180975</xdr:rowOff>
    </xdr:to>
    <xdr:sp>
      <xdr:nvSpPr>
        <xdr:cNvPr id="178" name="Line 196"/>
        <xdr:cNvSpPr>
          <a:spLocks/>
        </xdr:cNvSpPr>
      </xdr:nvSpPr>
      <xdr:spPr>
        <a:xfrm flipH="1">
          <a:off x="7562850" y="73504425"/>
          <a:ext cx="1781175" cy="407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207</xdr:row>
      <xdr:rowOff>28575</xdr:rowOff>
    </xdr:from>
    <xdr:to>
      <xdr:col>5</xdr:col>
      <xdr:colOff>180975</xdr:colOff>
      <xdr:row>218</xdr:row>
      <xdr:rowOff>152400</xdr:rowOff>
    </xdr:to>
    <xdr:sp>
      <xdr:nvSpPr>
        <xdr:cNvPr id="179" name="Line 197"/>
        <xdr:cNvSpPr>
          <a:spLocks/>
        </xdr:cNvSpPr>
      </xdr:nvSpPr>
      <xdr:spPr>
        <a:xfrm>
          <a:off x="1638300" y="77095350"/>
          <a:ext cx="1790700" cy="3552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857250</xdr:colOff>
      <xdr:row>259</xdr:row>
      <xdr:rowOff>200025</xdr:rowOff>
    </xdr:from>
    <xdr:to>
      <xdr:col>2</xdr:col>
      <xdr:colOff>1257300</xdr:colOff>
      <xdr:row>259</xdr:row>
      <xdr:rowOff>247650</xdr:rowOff>
    </xdr:to>
    <xdr:sp>
      <xdr:nvSpPr>
        <xdr:cNvPr id="180" name="Line 198"/>
        <xdr:cNvSpPr>
          <a:spLocks/>
        </xdr:cNvSpPr>
      </xdr:nvSpPr>
      <xdr:spPr>
        <a:xfrm>
          <a:off x="1190625" y="93421200"/>
          <a:ext cx="40005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876300</xdr:colOff>
      <xdr:row>259</xdr:row>
      <xdr:rowOff>19050</xdr:rowOff>
    </xdr:from>
    <xdr:to>
      <xdr:col>3</xdr:col>
      <xdr:colOff>0</xdr:colOff>
      <xdr:row>259</xdr:row>
      <xdr:rowOff>200025</xdr:rowOff>
    </xdr:to>
    <xdr:sp>
      <xdr:nvSpPr>
        <xdr:cNvPr id="181" name="Line 199"/>
        <xdr:cNvSpPr>
          <a:spLocks/>
        </xdr:cNvSpPr>
      </xdr:nvSpPr>
      <xdr:spPr>
        <a:xfrm flipV="1">
          <a:off x="1209675" y="93240225"/>
          <a:ext cx="4000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1371600</xdr:colOff>
      <xdr:row>208</xdr:row>
      <xdr:rowOff>57150</xdr:rowOff>
    </xdr:from>
    <xdr:to>
      <xdr:col>15</xdr:col>
      <xdr:colOff>66675</xdr:colOff>
      <xdr:row>216</xdr:row>
      <xdr:rowOff>85725</xdr:rowOff>
    </xdr:to>
    <xdr:sp>
      <xdr:nvSpPr>
        <xdr:cNvPr id="182" name="Line 200"/>
        <xdr:cNvSpPr>
          <a:spLocks/>
        </xdr:cNvSpPr>
      </xdr:nvSpPr>
      <xdr:spPr>
        <a:xfrm flipH="1" flipV="1">
          <a:off x="7886700" y="77285850"/>
          <a:ext cx="1533525" cy="2743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1019175</xdr:colOff>
      <xdr:row>215</xdr:row>
      <xdr:rowOff>95250</xdr:rowOff>
    </xdr:from>
    <xdr:to>
      <xdr:col>14</xdr:col>
      <xdr:colOff>114300</xdr:colOff>
      <xdr:row>240</xdr:row>
      <xdr:rowOff>133350</xdr:rowOff>
    </xdr:to>
    <xdr:sp>
      <xdr:nvSpPr>
        <xdr:cNvPr id="183" name="Line 201"/>
        <xdr:cNvSpPr>
          <a:spLocks/>
        </xdr:cNvSpPr>
      </xdr:nvSpPr>
      <xdr:spPr>
        <a:xfrm flipH="1">
          <a:off x="7534275" y="79552800"/>
          <a:ext cx="1628775" cy="862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102</xdr:row>
      <xdr:rowOff>123825</xdr:rowOff>
    </xdr:from>
    <xdr:to>
      <xdr:col>5</xdr:col>
      <xdr:colOff>314325</xdr:colOff>
      <xdr:row>105</xdr:row>
      <xdr:rowOff>57150</xdr:rowOff>
    </xdr:to>
    <xdr:sp>
      <xdr:nvSpPr>
        <xdr:cNvPr id="184" name="Line 202"/>
        <xdr:cNvSpPr>
          <a:spLocks/>
        </xdr:cNvSpPr>
      </xdr:nvSpPr>
      <xdr:spPr>
        <a:xfrm>
          <a:off x="1609725" y="38566725"/>
          <a:ext cx="1952625"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1190625</xdr:colOff>
      <xdr:row>93</xdr:row>
      <xdr:rowOff>123825</xdr:rowOff>
    </xdr:from>
    <xdr:to>
      <xdr:col>10</xdr:col>
      <xdr:colOff>238125</xdr:colOff>
      <xdr:row>105</xdr:row>
      <xdr:rowOff>85725</xdr:rowOff>
    </xdr:to>
    <xdr:sp>
      <xdr:nvSpPr>
        <xdr:cNvPr id="185" name="Line 203"/>
        <xdr:cNvSpPr>
          <a:spLocks/>
        </xdr:cNvSpPr>
      </xdr:nvSpPr>
      <xdr:spPr>
        <a:xfrm flipV="1">
          <a:off x="4762500" y="34680525"/>
          <a:ext cx="1704975" cy="498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1019175</xdr:colOff>
      <xdr:row>85</xdr:row>
      <xdr:rowOff>0</xdr:rowOff>
    </xdr:from>
    <xdr:to>
      <xdr:col>15</xdr:col>
      <xdr:colOff>0</xdr:colOff>
      <xdr:row>93</xdr:row>
      <xdr:rowOff>28575</xdr:rowOff>
    </xdr:to>
    <xdr:sp>
      <xdr:nvSpPr>
        <xdr:cNvPr id="186" name="Line 204"/>
        <xdr:cNvSpPr>
          <a:spLocks/>
        </xdr:cNvSpPr>
      </xdr:nvSpPr>
      <xdr:spPr>
        <a:xfrm flipH="1">
          <a:off x="7534275" y="31461075"/>
          <a:ext cx="1819275" cy="3124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1581150</xdr:colOff>
      <xdr:row>9</xdr:row>
      <xdr:rowOff>76200</xdr:rowOff>
    </xdr:from>
    <xdr:to>
      <xdr:col>14</xdr:col>
      <xdr:colOff>285750</xdr:colOff>
      <xdr:row>18</xdr:row>
      <xdr:rowOff>76200</xdr:rowOff>
    </xdr:to>
    <xdr:sp>
      <xdr:nvSpPr>
        <xdr:cNvPr id="187" name="Line 205"/>
        <xdr:cNvSpPr>
          <a:spLocks/>
        </xdr:cNvSpPr>
      </xdr:nvSpPr>
      <xdr:spPr>
        <a:xfrm flipH="1">
          <a:off x="8096250" y="2038350"/>
          <a:ext cx="1238250" cy="2286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21</xdr:row>
      <xdr:rowOff>142875</xdr:rowOff>
    </xdr:from>
    <xdr:to>
      <xdr:col>15</xdr:col>
      <xdr:colOff>38100</xdr:colOff>
      <xdr:row>24</xdr:row>
      <xdr:rowOff>76200</xdr:rowOff>
    </xdr:to>
    <xdr:sp>
      <xdr:nvSpPr>
        <xdr:cNvPr id="188" name="Line 206"/>
        <xdr:cNvSpPr>
          <a:spLocks/>
        </xdr:cNvSpPr>
      </xdr:nvSpPr>
      <xdr:spPr>
        <a:xfrm flipH="1">
          <a:off x="7496175" y="5372100"/>
          <a:ext cx="1895475"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1085850</xdr:colOff>
      <xdr:row>27</xdr:row>
      <xdr:rowOff>114300</xdr:rowOff>
    </xdr:from>
    <xdr:to>
      <xdr:col>14</xdr:col>
      <xdr:colOff>295275</xdr:colOff>
      <xdr:row>63</xdr:row>
      <xdr:rowOff>47625</xdr:rowOff>
    </xdr:to>
    <xdr:sp>
      <xdr:nvSpPr>
        <xdr:cNvPr id="189" name="Line 207"/>
        <xdr:cNvSpPr>
          <a:spLocks/>
        </xdr:cNvSpPr>
      </xdr:nvSpPr>
      <xdr:spPr>
        <a:xfrm flipH="1" flipV="1">
          <a:off x="7600950" y="7639050"/>
          <a:ext cx="1743075" cy="15220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1076325</xdr:colOff>
      <xdr:row>47</xdr:row>
      <xdr:rowOff>123825</xdr:rowOff>
    </xdr:from>
    <xdr:to>
      <xdr:col>14</xdr:col>
      <xdr:colOff>257175</xdr:colOff>
      <xdr:row>79</xdr:row>
      <xdr:rowOff>76200</xdr:rowOff>
    </xdr:to>
    <xdr:sp>
      <xdr:nvSpPr>
        <xdr:cNvPr id="190" name="Line 208"/>
        <xdr:cNvSpPr>
          <a:spLocks/>
        </xdr:cNvSpPr>
      </xdr:nvSpPr>
      <xdr:spPr>
        <a:xfrm flipH="1">
          <a:off x="7591425" y="15992475"/>
          <a:ext cx="1714500" cy="1340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1247775</xdr:colOff>
      <xdr:row>106</xdr:row>
      <xdr:rowOff>114300</xdr:rowOff>
    </xdr:from>
    <xdr:to>
      <xdr:col>5</xdr:col>
      <xdr:colOff>180975</xdr:colOff>
      <xdr:row>124</xdr:row>
      <xdr:rowOff>66675</xdr:rowOff>
    </xdr:to>
    <xdr:sp>
      <xdr:nvSpPr>
        <xdr:cNvPr id="191" name="Line 210"/>
        <xdr:cNvSpPr>
          <a:spLocks/>
        </xdr:cNvSpPr>
      </xdr:nvSpPr>
      <xdr:spPr>
        <a:xfrm flipV="1">
          <a:off x="1581150" y="40014525"/>
          <a:ext cx="1847850" cy="6753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990600</xdr:colOff>
      <xdr:row>106</xdr:row>
      <xdr:rowOff>66675</xdr:rowOff>
    </xdr:from>
    <xdr:to>
      <xdr:col>10</xdr:col>
      <xdr:colOff>76200</xdr:colOff>
      <xdr:row>106</xdr:row>
      <xdr:rowOff>66675</xdr:rowOff>
    </xdr:to>
    <xdr:sp>
      <xdr:nvSpPr>
        <xdr:cNvPr id="192" name="Line 211"/>
        <xdr:cNvSpPr>
          <a:spLocks/>
        </xdr:cNvSpPr>
      </xdr:nvSpPr>
      <xdr:spPr>
        <a:xfrm>
          <a:off x="4562475" y="39966900"/>
          <a:ext cx="1743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895350</xdr:colOff>
      <xdr:row>106</xdr:row>
      <xdr:rowOff>104775</xdr:rowOff>
    </xdr:from>
    <xdr:to>
      <xdr:col>14</xdr:col>
      <xdr:colOff>266700</xdr:colOff>
      <xdr:row>113</xdr:row>
      <xdr:rowOff>66675</xdr:rowOff>
    </xdr:to>
    <xdr:sp>
      <xdr:nvSpPr>
        <xdr:cNvPr id="193" name="Line 212"/>
        <xdr:cNvSpPr>
          <a:spLocks/>
        </xdr:cNvSpPr>
      </xdr:nvSpPr>
      <xdr:spPr>
        <a:xfrm flipH="1" flipV="1">
          <a:off x="7410450" y="40005000"/>
          <a:ext cx="1905000" cy="2714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1571625</xdr:colOff>
      <xdr:row>71</xdr:row>
      <xdr:rowOff>238125</xdr:rowOff>
    </xdr:from>
    <xdr:to>
      <xdr:col>14</xdr:col>
      <xdr:colOff>209550</xdr:colOff>
      <xdr:row>143</xdr:row>
      <xdr:rowOff>19050</xdr:rowOff>
    </xdr:to>
    <xdr:sp>
      <xdr:nvSpPr>
        <xdr:cNvPr id="194" name="Line 213"/>
        <xdr:cNvSpPr>
          <a:spLocks/>
        </xdr:cNvSpPr>
      </xdr:nvSpPr>
      <xdr:spPr>
        <a:xfrm flipH="1">
          <a:off x="8086725" y="26469975"/>
          <a:ext cx="1171575" cy="2747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1162050</xdr:colOff>
      <xdr:row>89</xdr:row>
      <xdr:rowOff>276225</xdr:rowOff>
    </xdr:from>
    <xdr:to>
      <xdr:col>11</xdr:col>
      <xdr:colOff>28575</xdr:colOff>
      <xdr:row>142</xdr:row>
      <xdr:rowOff>266700</xdr:rowOff>
    </xdr:to>
    <xdr:sp>
      <xdr:nvSpPr>
        <xdr:cNvPr id="195" name="Line 214"/>
        <xdr:cNvSpPr>
          <a:spLocks/>
        </xdr:cNvSpPr>
      </xdr:nvSpPr>
      <xdr:spPr>
        <a:xfrm>
          <a:off x="4733925" y="33204150"/>
          <a:ext cx="1809750" cy="20697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1190625</xdr:colOff>
      <xdr:row>44</xdr:row>
      <xdr:rowOff>66675</xdr:rowOff>
    </xdr:from>
    <xdr:to>
      <xdr:col>6</xdr:col>
      <xdr:colOff>28575</xdr:colOff>
      <xdr:row>89</xdr:row>
      <xdr:rowOff>238125</xdr:rowOff>
    </xdr:to>
    <xdr:sp>
      <xdr:nvSpPr>
        <xdr:cNvPr id="196" name="Line 215"/>
        <xdr:cNvSpPr>
          <a:spLocks/>
        </xdr:cNvSpPr>
      </xdr:nvSpPr>
      <xdr:spPr>
        <a:xfrm>
          <a:off x="1524000" y="14458950"/>
          <a:ext cx="2076450" cy="18707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90</xdr:row>
      <xdr:rowOff>114300</xdr:rowOff>
    </xdr:from>
    <xdr:to>
      <xdr:col>6</xdr:col>
      <xdr:colOff>38100</xdr:colOff>
      <xdr:row>96</xdr:row>
      <xdr:rowOff>28575</xdr:rowOff>
    </xdr:to>
    <xdr:sp>
      <xdr:nvSpPr>
        <xdr:cNvPr id="197" name="Line 216"/>
        <xdr:cNvSpPr>
          <a:spLocks/>
        </xdr:cNvSpPr>
      </xdr:nvSpPr>
      <xdr:spPr>
        <a:xfrm flipV="1">
          <a:off x="1666875" y="33375600"/>
          <a:ext cx="1943100" cy="2181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1666875</xdr:colOff>
      <xdr:row>90</xdr:row>
      <xdr:rowOff>152400</xdr:rowOff>
    </xdr:from>
    <xdr:to>
      <xdr:col>11</xdr:col>
      <xdr:colOff>66675</xdr:colOff>
      <xdr:row>139</xdr:row>
      <xdr:rowOff>47625</xdr:rowOff>
    </xdr:to>
    <xdr:sp>
      <xdr:nvSpPr>
        <xdr:cNvPr id="198" name="Line 217"/>
        <xdr:cNvSpPr>
          <a:spLocks/>
        </xdr:cNvSpPr>
      </xdr:nvSpPr>
      <xdr:spPr>
        <a:xfrm>
          <a:off x="5238750" y="33413700"/>
          <a:ext cx="1343025" cy="18802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80</xdr:row>
      <xdr:rowOff>142875</xdr:rowOff>
    </xdr:from>
    <xdr:to>
      <xdr:col>14</xdr:col>
      <xdr:colOff>257175</xdr:colOff>
      <xdr:row>139</xdr:row>
      <xdr:rowOff>9525</xdr:rowOff>
    </xdr:to>
    <xdr:sp>
      <xdr:nvSpPr>
        <xdr:cNvPr id="199" name="Line 218"/>
        <xdr:cNvSpPr>
          <a:spLocks/>
        </xdr:cNvSpPr>
      </xdr:nvSpPr>
      <xdr:spPr>
        <a:xfrm flipH="1">
          <a:off x="7496175" y="29794200"/>
          <a:ext cx="1809750" cy="22383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762000</xdr:colOff>
      <xdr:row>22</xdr:row>
      <xdr:rowOff>190500</xdr:rowOff>
    </xdr:from>
    <xdr:to>
      <xdr:col>14</xdr:col>
      <xdr:colOff>257175</xdr:colOff>
      <xdr:row>25</xdr:row>
      <xdr:rowOff>76200</xdr:rowOff>
    </xdr:to>
    <xdr:sp>
      <xdr:nvSpPr>
        <xdr:cNvPr id="200" name="Line 219"/>
        <xdr:cNvSpPr>
          <a:spLocks/>
        </xdr:cNvSpPr>
      </xdr:nvSpPr>
      <xdr:spPr>
        <a:xfrm flipH="1">
          <a:off x="7277100" y="5905500"/>
          <a:ext cx="202882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152400</xdr:rowOff>
    </xdr:from>
    <xdr:to>
      <xdr:col>5</xdr:col>
      <xdr:colOff>314325</xdr:colOff>
      <xdr:row>56</xdr:row>
      <xdr:rowOff>0</xdr:rowOff>
    </xdr:to>
    <xdr:sp>
      <xdr:nvSpPr>
        <xdr:cNvPr id="201" name="Line 221"/>
        <xdr:cNvSpPr>
          <a:spLocks/>
        </xdr:cNvSpPr>
      </xdr:nvSpPr>
      <xdr:spPr>
        <a:xfrm>
          <a:off x="1609725" y="4400550"/>
          <a:ext cx="1952625" cy="1528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1104900</xdr:colOff>
      <xdr:row>26</xdr:row>
      <xdr:rowOff>114300</xdr:rowOff>
    </xdr:from>
    <xdr:to>
      <xdr:col>14</xdr:col>
      <xdr:colOff>257175</xdr:colOff>
      <xdr:row>32</xdr:row>
      <xdr:rowOff>95250</xdr:rowOff>
    </xdr:to>
    <xdr:sp>
      <xdr:nvSpPr>
        <xdr:cNvPr id="202" name="Line 222"/>
        <xdr:cNvSpPr>
          <a:spLocks/>
        </xdr:cNvSpPr>
      </xdr:nvSpPr>
      <xdr:spPr>
        <a:xfrm flipH="1" flipV="1">
          <a:off x="7620000" y="7296150"/>
          <a:ext cx="1685925" cy="2276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847725</xdr:colOff>
      <xdr:row>38</xdr:row>
      <xdr:rowOff>161925</xdr:rowOff>
    </xdr:from>
    <xdr:to>
      <xdr:col>15</xdr:col>
      <xdr:colOff>19050</xdr:colOff>
      <xdr:row>87</xdr:row>
      <xdr:rowOff>209550</xdr:rowOff>
    </xdr:to>
    <xdr:sp>
      <xdr:nvSpPr>
        <xdr:cNvPr id="203" name="Line 223"/>
        <xdr:cNvSpPr>
          <a:spLocks/>
        </xdr:cNvSpPr>
      </xdr:nvSpPr>
      <xdr:spPr>
        <a:xfrm flipH="1" flipV="1">
          <a:off x="7362825" y="12268200"/>
          <a:ext cx="2009775" cy="2005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1590675</xdr:colOff>
      <xdr:row>214</xdr:row>
      <xdr:rowOff>219075</xdr:rowOff>
    </xdr:from>
    <xdr:to>
      <xdr:col>14</xdr:col>
      <xdr:colOff>152400</xdr:colOff>
      <xdr:row>230</xdr:row>
      <xdr:rowOff>9525</xdr:rowOff>
    </xdr:to>
    <xdr:sp>
      <xdr:nvSpPr>
        <xdr:cNvPr id="204" name="Line 224"/>
        <xdr:cNvSpPr>
          <a:spLocks/>
        </xdr:cNvSpPr>
      </xdr:nvSpPr>
      <xdr:spPr>
        <a:xfrm flipH="1">
          <a:off x="8105775" y="79400400"/>
          <a:ext cx="1095375" cy="510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242</xdr:row>
      <xdr:rowOff>247650</xdr:rowOff>
    </xdr:from>
    <xdr:to>
      <xdr:col>14</xdr:col>
      <xdr:colOff>285750</xdr:colOff>
      <xdr:row>278</xdr:row>
      <xdr:rowOff>142875</xdr:rowOff>
    </xdr:to>
    <xdr:sp>
      <xdr:nvSpPr>
        <xdr:cNvPr id="205" name="Line 225"/>
        <xdr:cNvSpPr>
          <a:spLocks/>
        </xdr:cNvSpPr>
      </xdr:nvSpPr>
      <xdr:spPr>
        <a:xfrm flipH="1" flipV="1">
          <a:off x="7153275" y="88849200"/>
          <a:ext cx="2181225" cy="9972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1019175</xdr:colOff>
      <xdr:row>10</xdr:row>
      <xdr:rowOff>400050</xdr:rowOff>
    </xdr:from>
    <xdr:to>
      <xdr:col>30</xdr:col>
      <xdr:colOff>161925</xdr:colOff>
      <xdr:row>10</xdr:row>
      <xdr:rowOff>400050</xdr:rowOff>
    </xdr:to>
    <xdr:sp>
      <xdr:nvSpPr>
        <xdr:cNvPr id="206" name="Line 228"/>
        <xdr:cNvSpPr>
          <a:spLocks/>
        </xdr:cNvSpPr>
      </xdr:nvSpPr>
      <xdr:spPr>
        <a:xfrm flipH="1">
          <a:off x="17011650" y="2524125"/>
          <a:ext cx="1666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333375</xdr:colOff>
      <xdr:row>51</xdr:row>
      <xdr:rowOff>371475</xdr:rowOff>
    </xdr:from>
    <xdr:to>
      <xdr:col>30</xdr:col>
      <xdr:colOff>104775</xdr:colOff>
      <xdr:row>51</xdr:row>
      <xdr:rowOff>390525</xdr:rowOff>
    </xdr:to>
    <xdr:sp>
      <xdr:nvSpPr>
        <xdr:cNvPr id="207" name="Line 229"/>
        <xdr:cNvSpPr>
          <a:spLocks/>
        </xdr:cNvSpPr>
      </xdr:nvSpPr>
      <xdr:spPr>
        <a:xfrm flipH="1">
          <a:off x="17592675" y="17945100"/>
          <a:ext cx="10287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1171575</xdr:colOff>
      <xdr:row>48</xdr:row>
      <xdr:rowOff>247650</xdr:rowOff>
    </xdr:from>
    <xdr:to>
      <xdr:col>30</xdr:col>
      <xdr:colOff>152400</xdr:colOff>
      <xdr:row>54</xdr:row>
      <xdr:rowOff>171450</xdr:rowOff>
    </xdr:to>
    <xdr:sp>
      <xdr:nvSpPr>
        <xdr:cNvPr id="208" name="Line 230"/>
        <xdr:cNvSpPr>
          <a:spLocks/>
        </xdr:cNvSpPr>
      </xdr:nvSpPr>
      <xdr:spPr>
        <a:xfrm flipH="1" flipV="1">
          <a:off x="17164050" y="16525875"/>
          <a:ext cx="1504950" cy="2514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904875</xdr:colOff>
      <xdr:row>17</xdr:row>
      <xdr:rowOff>76200</xdr:rowOff>
    </xdr:from>
    <xdr:to>
      <xdr:col>30</xdr:col>
      <xdr:colOff>76200</xdr:colOff>
      <xdr:row>20</xdr:row>
      <xdr:rowOff>257175</xdr:rowOff>
    </xdr:to>
    <xdr:sp>
      <xdr:nvSpPr>
        <xdr:cNvPr id="209" name="Line 231"/>
        <xdr:cNvSpPr>
          <a:spLocks/>
        </xdr:cNvSpPr>
      </xdr:nvSpPr>
      <xdr:spPr>
        <a:xfrm flipH="1">
          <a:off x="16897350" y="4162425"/>
          <a:ext cx="169545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695325</xdr:colOff>
      <xdr:row>23</xdr:row>
      <xdr:rowOff>295275</xdr:rowOff>
    </xdr:from>
    <xdr:to>
      <xdr:col>31</xdr:col>
      <xdr:colOff>209550</xdr:colOff>
      <xdr:row>24</xdr:row>
      <xdr:rowOff>352425</xdr:rowOff>
    </xdr:to>
    <xdr:sp>
      <xdr:nvSpPr>
        <xdr:cNvPr id="210" name="Line 232"/>
        <xdr:cNvSpPr>
          <a:spLocks/>
        </xdr:cNvSpPr>
      </xdr:nvSpPr>
      <xdr:spPr>
        <a:xfrm flipV="1">
          <a:off x="16687800" y="6334125"/>
          <a:ext cx="22764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21</xdr:row>
      <xdr:rowOff>352425</xdr:rowOff>
    </xdr:from>
    <xdr:to>
      <xdr:col>30</xdr:col>
      <xdr:colOff>114300</xdr:colOff>
      <xdr:row>26</xdr:row>
      <xdr:rowOff>190500</xdr:rowOff>
    </xdr:to>
    <xdr:sp>
      <xdr:nvSpPr>
        <xdr:cNvPr id="211" name="Line 233"/>
        <xdr:cNvSpPr>
          <a:spLocks/>
        </xdr:cNvSpPr>
      </xdr:nvSpPr>
      <xdr:spPr>
        <a:xfrm flipH="1">
          <a:off x="15992475" y="5581650"/>
          <a:ext cx="2638425"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1152525</xdr:colOff>
      <xdr:row>20</xdr:row>
      <xdr:rowOff>276225</xdr:rowOff>
    </xdr:from>
    <xdr:to>
      <xdr:col>25</xdr:col>
      <xdr:colOff>95250</xdr:colOff>
      <xdr:row>26</xdr:row>
      <xdr:rowOff>171450</xdr:rowOff>
    </xdr:to>
    <xdr:sp>
      <xdr:nvSpPr>
        <xdr:cNvPr id="212" name="Line 234"/>
        <xdr:cNvSpPr>
          <a:spLocks/>
        </xdr:cNvSpPr>
      </xdr:nvSpPr>
      <xdr:spPr>
        <a:xfrm>
          <a:off x="13792200" y="5181600"/>
          <a:ext cx="2028825"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990600</xdr:colOff>
      <xdr:row>160</xdr:row>
      <xdr:rowOff>285750</xdr:rowOff>
    </xdr:from>
    <xdr:to>
      <xdr:col>30</xdr:col>
      <xdr:colOff>57150</xdr:colOff>
      <xdr:row>163</xdr:row>
      <xdr:rowOff>76200</xdr:rowOff>
    </xdr:to>
    <xdr:sp>
      <xdr:nvSpPr>
        <xdr:cNvPr id="213" name="Line 235"/>
        <xdr:cNvSpPr>
          <a:spLocks/>
        </xdr:cNvSpPr>
      </xdr:nvSpPr>
      <xdr:spPr>
        <a:xfrm flipH="1" flipV="1">
          <a:off x="16983075" y="61169550"/>
          <a:ext cx="159067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847725</xdr:colOff>
      <xdr:row>161</xdr:row>
      <xdr:rowOff>304800</xdr:rowOff>
    </xdr:from>
    <xdr:to>
      <xdr:col>30</xdr:col>
      <xdr:colOff>57150</xdr:colOff>
      <xdr:row>163</xdr:row>
      <xdr:rowOff>104775</xdr:rowOff>
    </xdr:to>
    <xdr:sp>
      <xdr:nvSpPr>
        <xdr:cNvPr id="214" name="Line 236"/>
        <xdr:cNvSpPr>
          <a:spLocks/>
        </xdr:cNvSpPr>
      </xdr:nvSpPr>
      <xdr:spPr>
        <a:xfrm flipH="1">
          <a:off x="16840200" y="61512450"/>
          <a:ext cx="173355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542925</xdr:colOff>
      <xdr:row>0</xdr:row>
      <xdr:rowOff>438150</xdr:rowOff>
    </xdr:from>
    <xdr:to>
      <xdr:col>18</xdr:col>
      <xdr:colOff>885825</xdr:colOff>
      <xdr:row>4</xdr:row>
      <xdr:rowOff>171450</xdr:rowOff>
    </xdr:to>
    <xdr:sp>
      <xdr:nvSpPr>
        <xdr:cNvPr id="1" name="Line 1"/>
        <xdr:cNvSpPr>
          <a:spLocks/>
        </xdr:cNvSpPr>
      </xdr:nvSpPr>
      <xdr:spPr>
        <a:xfrm>
          <a:off x="9820275" y="438150"/>
          <a:ext cx="95250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0</xdr:row>
      <xdr:rowOff>542925</xdr:rowOff>
    </xdr:from>
    <xdr:to>
      <xdr:col>16</xdr:col>
      <xdr:colOff>0</xdr:colOff>
      <xdr:row>4</xdr:row>
      <xdr:rowOff>180975</xdr:rowOff>
    </xdr:to>
    <xdr:sp>
      <xdr:nvSpPr>
        <xdr:cNvPr id="2" name="Line 2"/>
        <xdr:cNvSpPr>
          <a:spLocks/>
        </xdr:cNvSpPr>
      </xdr:nvSpPr>
      <xdr:spPr>
        <a:xfrm>
          <a:off x="8629650" y="542925"/>
          <a:ext cx="40005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476250</xdr:colOff>
      <xdr:row>0</xdr:row>
      <xdr:rowOff>609600</xdr:rowOff>
    </xdr:from>
    <xdr:to>
      <xdr:col>19</xdr:col>
      <xdr:colOff>523875</xdr:colOff>
      <xdr:row>5</xdr:row>
      <xdr:rowOff>19050</xdr:rowOff>
    </xdr:to>
    <xdr:sp>
      <xdr:nvSpPr>
        <xdr:cNvPr id="3" name="Line 3"/>
        <xdr:cNvSpPr>
          <a:spLocks/>
        </xdr:cNvSpPr>
      </xdr:nvSpPr>
      <xdr:spPr>
        <a:xfrm flipH="1">
          <a:off x="11325225" y="609600"/>
          <a:ext cx="47625"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552450</xdr:colOff>
      <xdr:row>0</xdr:row>
      <xdr:rowOff>561975</xdr:rowOff>
    </xdr:from>
    <xdr:to>
      <xdr:col>23</xdr:col>
      <xdr:colOff>904875</xdr:colOff>
      <xdr:row>4</xdr:row>
      <xdr:rowOff>152400</xdr:rowOff>
    </xdr:to>
    <xdr:sp>
      <xdr:nvSpPr>
        <xdr:cNvPr id="4" name="Line 4"/>
        <xdr:cNvSpPr>
          <a:spLocks/>
        </xdr:cNvSpPr>
      </xdr:nvSpPr>
      <xdr:spPr>
        <a:xfrm>
          <a:off x="13173075" y="561975"/>
          <a:ext cx="3524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0</xdr:row>
      <xdr:rowOff>542925</xdr:rowOff>
    </xdr:from>
    <xdr:to>
      <xdr:col>5</xdr:col>
      <xdr:colOff>561975</xdr:colOff>
      <xdr:row>1</xdr:row>
      <xdr:rowOff>171450</xdr:rowOff>
    </xdr:to>
    <xdr:sp>
      <xdr:nvSpPr>
        <xdr:cNvPr id="5" name="Line 5"/>
        <xdr:cNvSpPr>
          <a:spLocks/>
        </xdr:cNvSpPr>
      </xdr:nvSpPr>
      <xdr:spPr>
        <a:xfrm>
          <a:off x="3267075" y="542925"/>
          <a:ext cx="4572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0</xdr:row>
      <xdr:rowOff>533400</xdr:rowOff>
    </xdr:from>
    <xdr:to>
      <xdr:col>12</xdr:col>
      <xdr:colOff>238125</xdr:colOff>
      <xdr:row>1</xdr:row>
      <xdr:rowOff>171450</xdr:rowOff>
    </xdr:to>
    <xdr:sp>
      <xdr:nvSpPr>
        <xdr:cNvPr id="6" name="Line 6"/>
        <xdr:cNvSpPr>
          <a:spLocks/>
        </xdr:cNvSpPr>
      </xdr:nvSpPr>
      <xdr:spPr>
        <a:xfrm flipH="1">
          <a:off x="6762750" y="533400"/>
          <a:ext cx="8096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0</xdr:row>
      <xdr:rowOff>657225</xdr:rowOff>
    </xdr:from>
    <xdr:to>
      <xdr:col>33</xdr:col>
      <xdr:colOff>161925</xdr:colOff>
      <xdr:row>66</xdr:row>
      <xdr:rowOff>152400</xdr:rowOff>
    </xdr:to>
    <xdr:sp>
      <xdr:nvSpPr>
        <xdr:cNvPr id="7" name="TextBox 7"/>
        <xdr:cNvSpPr txBox="1">
          <a:spLocks noChangeArrowheads="1"/>
        </xdr:cNvSpPr>
      </xdr:nvSpPr>
      <xdr:spPr>
        <a:xfrm>
          <a:off x="14020800" y="657225"/>
          <a:ext cx="5172075" cy="13354050"/>
        </a:xfrm>
        <a:prstGeom prst="rect">
          <a:avLst/>
        </a:prstGeom>
        <a:solidFill>
          <a:srgbClr val="FFFFFF"/>
        </a:solidFill>
        <a:ln w="174625" cmpd="sng">
          <a:solidFill>
            <a:srgbClr val="00FF00"/>
          </a:solidFill>
          <a:headEnd type="none"/>
          <a:tailEnd type="none"/>
        </a:ln>
      </xdr:spPr>
      <xdr:txBody>
        <a:bodyPr vertOverflow="clip" wrap="square"/>
        <a:p>
          <a:pPr algn="ctr">
            <a:defRPr/>
          </a:pPr>
          <a:r>
            <a:rPr lang="en-US" cap="none" sz="1400" b="1" i="0" u="none" baseline="0">
              <a:latin typeface="Arial"/>
              <a:ea typeface="Arial"/>
              <a:cs typeface="Arial"/>
            </a:rPr>
            <a:t>Komentaras</a:t>
          </a:r>
          <a:r>
            <a:rPr lang="en-US" cap="none" sz="1200" b="1" i="0" u="none" baseline="0">
              <a:latin typeface="Arial"/>
              <a:ea typeface="Arial"/>
              <a:cs typeface="Arial"/>
            </a:rPr>
            <a:t>
</a:t>
          </a:r>
          <a:r>
            <a:rPr lang="en-US" cap="none" sz="1000" b="1" i="0" u="none" baseline="0">
              <a:latin typeface="Arial"/>
              <a:ea typeface="Arial"/>
              <a:cs typeface="Arial"/>
            </a:rPr>
            <a:t>Siūlau giliau pažvelgti į VAIKINŲ estafetės rungties Lietuvos rezultatą </a:t>
          </a:r>
          <a:r>
            <a:rPr lang="en-US" cap="none" sz="1000" b="0" i="0" u="none" baseline="0">
              <a:latin typeface="Arial"/>
              <a:ea typeface="Arial"/>
              <a:cs typeface="Arial"/>
            </a:rPr>
            <a:t>ir paanalzuot, ar Vlius teisus, kad komandos prastesnį pasiekimą lėmė silpnesnysis</a:t>
          </a:r>
          <a:r>
            <a:rPr lang="en-US" cap="none" sz="1000" b="0" i="1" u="none" baseline="0">
              <a:latin typeface="Arial"/>
              <a:ea typeface="Arial"/>
              <a:cs typeface="Arial"/>
            </a:rPr>
            <a:t> Rapolas.</a:t>
          </a:r>
          <a:r>
            <a:rPr lang="en-US" cap="none" sz="1000" b="0" i="0" u="none" baseline="0">
              <a:latin typeface="Arial"/>
              <a:ea typeface="Arial"/>
              <a:cs typeface="Arial"/>
            </a:rPr>
            <a:t> Juk ir pernai Druskininkuose antru etapu bėgęs šiek tiek sipnesnysis </a:t>
          </a:r>
          <a:r>
            <a:rPr lang="en-US" cap="none" sz="1000" b="0" i="1" u="none" baseline="0">
              <a:latin typeface="Arial"/>
              <a:ea typeface="Arial"/>
              <a:cs typeface="Arial"/>
            </a:rPr>
            <a:t>Vytautas B.</a:t>
          </a:r>
          <a:r>
            <a:rPr lang="en-US" cap="none" sz="1000" b="0" i="0" u="none" baseline="0">
              <a:latin typeface="Arial"/>
              <a:ea typeface="Arial"/>
              <a:cs typeface="Arial"/>
            </a:rPr>
            <a:t>, išties ir silpniau bėgo nei </a:t>
          </a:r>
          <a:r>
            <a:rPr lang="en-US" cap="none" sz="1000" b="0" i="1" u="none" baseline="0">
              <a:latin typeface="Arial"/>
              <a:ea typeface="Arial"/>
              <a:cs typeface="Arial"/>
            </a:rPr>
            <a:t>Vilius</a:t>
          </a:r>
          <a:r>
            <a:rPr lang="en-US" cap="none" sz="1000" b="0" i="0" u="none" baseline="0">
              <a:latin typeface="Arial"/>
              <a:ea typeface="Arial"/>
              <a:cs typeface="Arial"/>
            </a:rPr>
            <a:t> ir </a:t>
          </a:r>
          <a:r>
            <a:rPr lang="en-US" cap="none" sz="1000" b="0" i="1" u="none" baseline="0">
              <a:latin typeface="Arial"/>
              <a:ea typeface="Arial"/>
              <a:cs typeface="Arial"/>
            </a:rPr>
            <a:t>JonasVytautas.</a:t>
          </a:r>
          <a:r>
            <a:rPr lang="en-US" cap="none" sz="1000" b="0" i="0" u="none" baseline="0">
              <a:latin typeface="Arial"/>
              <a:ea typeface="Arial"/>
              <a:cs typeface="Arial"/>
            </a:rPr>
            <a:t> Tai kieno sąskaita šiemet Lietuvos komanda sustartavo sipniau?  </a:t>
          </a:r>
          <a:r>
            <a:rPr lang="en-US" cap="none" sz="1000" b="0" i="0" u="none" baseline="0">
              <a:latin typeface="Arial"/>
              <a:ea typeface="Arial"/>
              <a:cs typeface="Arial"/>
            </a:rPr>
            <a:t>
Labai gaila, kad pagal australietišką protokolą, negalima pamatyti detaliau, kas dėjosi estafetės v-bose, todėl teko perdaryti į mums įprastą lietuviško stiliaus protokolą su visa info. etapuose esantį kairėje . 
Kad būtų aiškiau, kaip atrodo </a:t>
          </a:r>
          <a:r>
            <a:rPr lang="en-US" cap="none" sz="1000" b="0" i="1" u="none" baseline="0">
              <a:latin typeface="Arial"/>
              <a:ea typeface="Arial"/>
              <a:cs typeface="Arial"/>
            </a:rPr>
            <a:t>Viliaus A.</a:t>
          </a:r>
          <a:r>
            <a:rPr lang="en-US" cap="none" sz="1000" b="0" i="0" u="none" baseline="0">
              <a:latin typeface="Arial"/>
              <a:ea typeface="Arial"/>
              <a:cs typeface="Arial"/>
            </a:rPr>
            <a:t> teiginys, dėl </a:t>
          </a:r>
          <a:r>
            <a:rPr lang="en-US" cap="none" sz="1000" b="0" i="1" u="none" baseline="0">
              <a:latin typeface="Arial"/>
              <a:ea typeface="Arial"/>
              <a:cs typeface="Arial"/>
            </a:rPr>
            <a:t>Rapolo</a:t>
          </a:r>
          <a:r>
            <a:rPr lang="en-US" cap="none" sz="1000" b="0" i="0" u="none" baseline="0">
              <a:latin typeface="Arial"/>
              <a:ea typeface="Arial"/>
              <a:cs typeface="Arial"/>
            </a:rPr>
            <a:t> įtakos komandiniame rezultate, susumavau kiekvienai komanda I-o ir III-čio etapų rodmenis. 
Kaip matome, </a:t>
          </a:r>
          <a:r>
            <a:rPr lang="en-US" cap="none" sz="1000" b="0" i="1" u="none" baseline="0">
              <a:latin typeface="Arial"/>
              <a:ea typeface="Arial"/>
              <a:cs typeface="Arial"/>
            </a:rPr>
            <a:t>Rapolas </a:t>
          </a:r>
          <a:r>
            <a:rPr lang="en-US" cap="none" sz="1000" b="0" i="0" u="none" baseline="0">
              <a:latin typeface="Arial"/>
              <a:ea typeface="Arial"/>
              <a:cs typeface="Arial"/>
            </a:rPr>
            <a:t>trasoje rodo 28-tą rezultatą savo etape, o </a:t>
          </a:r>
          <a:r>
            <a:rPr lang="en-US" cap="none" sz="1000" b="0" i="1" u="none" baseline="0">
              <a:latin typeface="Arial"/>
              <a:ea typeface="Arial"/>
              <a:cs typeface="Arial"/>
            </a:rPr>
            <a:t>Vilius</a:t>
          </a:r>
          <a:r>
            <a:rPr lang="en-US" cap="none" sz="1000" b="0" i="0" u="none" baseline="0">
              <a:latin typeface="Arial"/>
              <a:ea typeface="Arial"/>
              <a:cs typeface="Arial"/>
            </a:rPr>
            <a:t> ir </a:t>
          </a:r>
          <a:r>
            <a:rPr lang="en-US" cap="none" sz="1000" b="0" i="1" u="none" baseline="0">
              <a:latin typeface="Arial"/>
              <a:ea typeface="Arial"/>
              <a:cs typeface="Arial"/>
            </a:rPr>
            <a:t>JonasVytautas</a:t>
          </a:r>
          <a:r>
            <a:rPr lang="en-US" cap="none" sz="1000" b="0" i="0" u="none" baseline="0">
              <a:latin typeface="Arial"/>
              <a:ea typeface="Arial"/>
              <a:cs typeface="Arial"/>
            </a:rPr>
            <a:t> 10-tus rezultatus </a:t>
          </a:r>
          <a:r>
            <a:rPr lang="en-US" cap="none" sz="800" b="0" i="0" u="none" baseline="0">
              <a:latin typeface="Arial"/>
              <a:ea typeface="Arial"/>
              <a:cs typeface="Arial"/>
            </a:rPr>
            <a:t>(galėjau kiek ir apsirikti, bet paklaidos esmę neturėtų keisti.)</a:t>
          </a:r>
          <a:r>
            <a:rPr lang="en-US" cap="none" sz="1000" b="0" i="0" u="none" baseline="0">
              <a:latin typeface="Arial"/>
              <a:ea typeface="Arial"/>
              <a:cs typeface="Arial"/>
            </a:rPr>
            <a:t> Bet turint omenyje, kad antrame etape buvo gana glaudūs rezultatai, tai ar </a:t>
          </a:r>
          <a:r>
            <a:rPr lang="en-US" cap="none" sz="1000" b="0" i="1" u="none" baseline="0">
              <a:latin typeface="Arial"/>
              <a:ea typeface="Arial"/>
              <a:cs typeface="Arial"/>
            </a:rPr>
            <a:t>Rapolo</a:t>
          </a:r>
          <a:r>
            <a:rPr lang="en-US" cap="none" sz="1000" b="0" i="0" u="none" baseline="0">
              <a:latin typeface="Arial"/>
              <a:ea typeface="Arial"/>
              <a:cs typeface="Arial"/>
            </a:rPr>
            <a:t> žemesnio lygio rezultatas ar galėjo nusmukdyti komandą – pabandykime pažvelgti į padėtį po pirmų dviejų etapų. Ir pagal sudarytą skaičiuotę, matau, kad </a:t>
          </a:r>
          <a:r>
            <a:rPr lang="en-US" cap="none" sz="1000" b="0" i="1" u="none" baseline="0">
              <a:latin typeface="Arial"/>
              <a:ea typeface="Arial"/>
              <a:cs typeface="Arial"/>
            </a:rPr>
            <a:t>Rapolas</a:t>
          </a:r>
          <a:r>
            <a:rPr lang="en-US" cap="none" sz="1000" b="0" i="0" u="none" baseline="0">
              <a:latin typeface="Arial"/>
              <a:ea typeface="Arial"/>
              <a:cs typeface="Arial"/>
            </a:rPr>
            <a:t> perduoda estafetę lyg tai 21-as. (95:25,0), o </a:t>
          </a:r>
          <a:r>
            <a:rPr lang="en-US" cap="none" sz="1000" b="0" i="1" u="none" baseline="0">
              <a:latin typeface="Arial"/>
              <a:ea typeface="Arial"/>
              <a:cs typeface="Arial"/>
            </a:rPr>
            <a:t>Jonas Vytautas</a:t>
          </a:r>
          <a:r>
            <a:rPr lang="en-US" cap="none" sz="1000" b="0" i="0" u="none" baseline="0">
              <a:latin typeface="Arial"/>
              <a:ea typeface="Arial"/>
              <a:cs typeface="Arial"/>
            </a:rPr>
            <a:t> atlošia 7-ias vietas, lygiai taip kaip ir Druskininkuose jis atlošė irgi labai daug - net 6 vietas. Bet Lietuvoje jis atlošė prieš stipresnių komandų varžovus, nei dabar Australijoje.
Jei sudėsime </a:t>
          </a:r>
          <a:r>
            <a:rPr lang="en-US" cap="none" sz="1000" b="0" i="1" u="none" baseline="0">
              <a:latin typeface="Arial"/>
              <a:ea typeface="Arial"/>
              <a:cs typeface="Arial"/>
            </a:rPr>
            <a:t>Viliaus</a:t>
          </a:r>
          <a:r>
            <a:rPr lang="en-US" cap="none" sz="1000" b="0" i="0" u="none" baseline="0">
              <a:latin typeface="Arial"/>
              <a:ea typeface="Arial"/>
              <a:cs typeface="Arial"/>
            </a:rPr>
            <a:t> ir </a:t>
          </a:r>
          <a:r>
            <a:rPr lang="en-US" cap="none" sz="1000" b="0" i="1" u="none" baseline="0">
              <a:latin typeface="Arial"/>
              <a:ea typeface="Arial"/>
              <a:cs typeface="Arial"/>
            </a:rPr>
            <a:t>JonoVytauto</a:t>
          </a:r>
          <a:r>
            <a:rPr lang="en-US" cap="none" sz="1000" b="0" i="0" u="none" baseline="0">
              <a:latin typeface="Arial"/>
              <a:ea typeface="Arial"/>
              <a:cs typeface="Arial"/>
            </a:rPr>
            <a:t> etapų rezultatus </a:t>
          </a:r>
          <a:r>
            <a:rPr lang="en-US" cap="none" sz="800" b="0" i="0" u="none" baseline="0">
              <a:latin typeface="Arial"/>
              <a:ea typeface="Arial"/>
              <a:cs typeface="Arial"/>
            </a:rPr>
            <a:t>(arba iš bendro rez-o atimsime </a:t>
          </a:r>
          <a:r>
            <a:rPr lang="en-US" cap="none" sz="800" b="0" i="1" u="none" baseline="0">
              <a:latin typeface="Arial"/>
              <a:ea typeface="Arial"/>
              <a:cs typeface="Arial"/>
            </a:rPr>
            <a:t>Rapolo </a:t>
          </a:r>
          <a:r>
            <a:rPr lang="en-US" cap="none" sz="800" b="0" i="0" u="none" baseline="0">
              <a:latin typeface="Arial"/>
              <a:ea typeface="Arial"/>
              <a:cs typeface="Arial"/>
            </a:rPr>
            <a:t>pasiekimą)</a:t>
          </a:r>
          <a:r>
            <a:rPr lang="en-US" cap="none" sz="1000" b="0" i="0" u="none" baseline="0">
              <a:latin typeface="Arial"/>
              <a:ea typeface="Arial"/>
              <a:cs typeface="Arial"/>
            </a:rPr>
            <a:t>, tai gausime mūsų rinktinės senbuvių vis tiktai gana aukštą 89:46 rezultatą atitinkantį – 7-tos vietos rezultatą tarp pirmų-trečių etapų laikų sumų. Ir tai natūralu, po kaži, ar vykusios aklimatizacijos, toks vaizdas, kad Australijoje atsigavo tik per paskutinės rungties dieną. O gal ir labiau prie Australijos įmantrybių labiau priprato (?). Bet Druskininkuose jūdviejų etapų sumos vieta buvo kur kas aukštesnė - net 4-os vietos galimybė buvo. Ir nežiūrint to, kad Vytautas B. rodė žymiai žemesnį-tik 11-tą savo etapo rezultatą, jis nusmugdė savo komandą tik per vieną vietą. Ir tai gavosi tik todėl, kad</a:t>
          </a:r>
          <a:r>
            <a:rPr lang="en-US" cap="none" sz="1000" b="0" i="1" u="none" baseline="0">
              <a:latin typeface="Arial"/>
              <a:ea typeface="Arial"/>
              <a:cs typeface="Arial"/>
            </a:rPr>
            <a:t> Vilius</a:t>
          </a:r>
          <a:r>
            <a:rPr lang="en-US" cap="none" sz="1000" b="0" i="0" u="none" baseline="0">
              <a:latin typeface="Arial"/>
              <a:ea typeface="Arial"/>
              <a:cs typeface="Arial"/>
            </a:rPr>
            <a:t> su</a:t>
          </a:r>
          <a:r>
            <a:rPr lang="en-US" cap="none" sz="1000" b="0" i="1" u="none" baseline="0">
              <a:latin typeface="Arial"/>
              <a:ea typeface="Arial"/>
              <a:cs typeface="Arial"/>
            </a:rPr>
            <a:t> JonuVytautu</a:t>
          </a:r>
          <a:r>
            <a:rPr lang="en-US" cap="none" sz="1000" b="0" i="0" u="none" baseline="0">
              <a:latin typeface="Arial"/>
              <a:ea typeface="Arial"/>
              <a:cs typeface="Arial"/>
            </a:rPr>
            <a:t> tą 4-tos vietos sumos rezultatą pademonstravo išties gana aukštą su labai dideliu (net 2 min. 07 sek.) atsiplėšimu nuo 5-to danų rezultato, parodydamižymiai didesnį pranašumą prieš Soreną Bobachą ir  Rasmus-ą Djurhuuus-ą. Ir kaip ne apmaudu, bet jaunieji danai patobulėjo šiek tiek geriau, nei šie mūsų Lietuvos atstovai, nes danai, buvę silpnesni, dabar Australjoje Lietuvos komandą aplenkė per dvi vietas aukščiau. Matome, kad jūdviejų atsilikimas Druskininkuose buvo 1 min. 26 sek. nuo lyderių švedų Fredrik-o Johansson-o ir Mikael-o  Kristensson-o, kurie dėl šiek tiek silpnesnio antraetapio John-o Fredriksson-o gauna Druskininkuose tik sidabrą. O štai dabar Australijoje šis skirtumas padidėja daugiau nei dvigubai - t.y. iki 3 min. 39 sek. ir tai sudaro 2,55 karto didesnį atsilikimą nei Druskininkuose. Atitinkamai ir komandos atsilikimas nuo estų pernai buvęs 4 min. 59 sek. ir dabar 11 min. 26 sek. tesudaro šiek tiek mažiau, t.y. 2,29 karto. Taigi šie </a:t>
          </a:r>
          <a:r>
            <a:rPr lang="en-US" cap="none" sz="1000" b="1" i="0" u="none" baseline="0">
              <a:solidFill>
                <a:srgbClr val="FF0000"/>
              </a:solidFill>
              <a:latin typeface="Arial"/>
              <a:ea typeface="Arial"/>
              <a:cs typeface="Arial"/>
            </a:rPr>
            <a:t>skaičiai akivaizdiausiai  ir įtikinamiausiai įrodo, kad šiemet estafetės Lietuvos vaikinų komandos žymiai prastesnį rezultatą įtakojo daugiau ne komandos naujokas </a:t>
          </a:r>
          <a:r>
            <a:rPr lang="en-US" cap="none" sz="1000" b="1" i="1" u="none" baseline="0">
              <a:solidFill>
                <a:srgbClr val="FF0000"/>
              </a:solidFill>
              <a:latin typeface="Arial"/>
              <a:ea typeface="Arial"/>
              <a:cs typeface="Arial"/>
            </a:rPr>
            <a:t>Rapolas</a:t>
          </a:r>
          <a:r>
            <a:rPr lang="en-US" cap="none" sz="1000" b="1" i="0" u="none" baseline="0">
              <a:solidFill>
                <a:srgbClr val="FF0000"/>
              </a:solidFill>
              <a:latin typeface="Arial"/>
              <a:ea typeface="Arial"/>
              <a:cs typeface="Arial"/>
            </a:rPr>
            <a:t>, kaip teigia </a:t>
          </a:r>
          <a:r>
            <a:rPr lang="en-US" cap="none" sz="1000" b="1" i="1" u="none" baseline="0">
              <a:solidFill>
                <a:srgbClr val="FF0000"/>
              </a:solidFill>
              <a:latin typeface="Arial"/>
              <a:ea typeface="Arial"/>
              <a:cs typeface="Arial"/>
            </a:rPr>
            <a:t>Vilius A.</a:t>
          </a:r>
          <a:r>
            <a:rPr lang="en-US" cap="none" sz="1000" b="1" i="0" u="none" baseline="0">
              <a:solidFill>
                <a:srgbClr val="FF0000"/>
              </a:solidFill>
              <a:latin typeface="Arial"/>
              <a:ea typeface="Arial"/>
              <a:cs typeface="Arial"/>
            </a:rPr>
            <a:t>, bet komandą labiau nusmukdė jis pats su </a:t>
          </a:r>
          <a:r>
            <a:rPr lang="en-US" cap="none" sz="1000" b="1" i="1" u="none" baseline="0">
              <a:solidFill>
                <a:srgbClr val="FF0000"/>
              </a:solidFill>
              <a:latin typeface="Arial"/>
              <a:ea typeface="Arial"/>
              <a:cs typeface="Arial"/>
            </a:rPr>
            <a:t>JonuVytautu</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
Taigi pabandykime paanalizuoti mūsų rinktinės senbūvius personaliai. Jei juos abu palyginsime su „Druskininkai-06“ protokolu, tai pamatysime, kad vis tik </a:t>
          </a:r>
          <a:r>
            <a:rPr lang="en-US" cap="none" sz="1000" b="0" i="1" u="none" baseline="0">
              <a:latin typeface="Arial"/>
              <a:ea typeface="Arial"/>
              <a:cs typeface="Arial"/>
            </a:rPr>
            <a:t>Vilius</a:t>
          </a:r>
          <a:r>
            <a:rPr lang="en-US" cap="none" sz="1000" b="0" i="0" u="none" baseline="0">
              <a:latin typeface="Arial"/>
              <a:ea typeface="Arial"/>
              <a:cs typeface="Arial"/>
            </a:rPr>
            <a:t> pirmu etapu atvarė 6-tas atsilikęs nuo ukrainiečio Starov-o Oleksandr-o 1:40,0 (dabar Ukraina nedalyvavo), tai dabar </a:t>
          </a:r>
          <a:r>
            <a:rPr lang="en-US" cap="none" sz="1000" b="0" i="1" u="none" baseline="0">
              <a:latin typeface="Arial"/>
              <a:ea typeface="Arial"/>
              <a:cs typeface="Arial"/>
            </a:rPr>
            <a:t>Vilius</a:t>
          </a:r>
          <a:r>
            <a:rPr lang="en-US" cap="none" sz="1000" b="0" i="0" u="none" baseline="0">
              <a:latin typeface="Arial"/>
              <a:ea typeface="Arial"/>
              <a:cs typeface="Arial"/>
            </a:rPr>
            <a:t> atsiliko tik 0:56,0. Bet </a:t>
          </a:r>
          <a:r>
            <a:rPr lang="en-US" cap="none" sz="1000" b="0" i="1" u="none" baseline="0">
              <a:latin typeface="Arial"/>
              <a:ea typeface="Arial"/>
              <a:cs typeface="Arial"/>
            </a:rPr>
            <a:t>JonasVytautas</a:t>
          </a:r>
          <a:r>
            <a:rPr lang="en-US" cap="none" sz="1000" b="0" i="0" u="none" baseline="0">
              <a:latin typeface="Arial"/>
              <a:ea typeface="Arial"/>
              <a:cs typeface="Arial"/>
            </a:rPr>
            <a:t> pernai parodęs 4-tą rez-ą 3-čiame etape nuo lyderio (nuo Markus Puusepp-o) buvo atsilikęs 1:48,0, o dabar tik 10-tą ir nuo čeko Adam-o CHROMY jau padidino atsilikimą iki 3:15,0. Beje, jei pernai čekai finišavo tik prieš lietuvaičius ketvirti, tai šiemet tos komandos senbuviai Jan BANES ir Adam Chromy padaro įtikinamiausią pažangą ir tapo nugalėtojais. Beje, toje komandoje pirmu etapu bėgęs Stepan KODEDA, dalyvavo ir Druskininkuose už antrą komandą, kuri buvo gerokai lietuvaičiams pralošusi. Tokius, </a:t>
          </a:r>
          <a:r>
            <a:rPr lang="en-US" cap="none" sz="1000" b="0" i="0" u="none" baseline="0">
              <a:latin typeface="Arial"/>
              <a:ea typeface="Arial"/>
              <a:cs typeface="Arial"/>
            </a:rPr>
            <a:t>buvusius silpnesnėse nei lietuvių komandose, kurie dabar geriau už mūsiškius pasirodė</a:t>
          </a:r>
          <a:r>
            <a:rPr lang="en-US" cap="none" sz="1000" b="1" i="0" u="none" baseline="0">
              <a:solidFill>
                <a:srgbClr val="FF00FF"/>
              </a:solidFill>
              <a:latin typeface="Arial"/>
              <a:ea typeface="Arial"/>
              <a:cs typeface="Arial"/>
            </a:rPr>
            <a:t>,</a:t>
          </a:r>
          <a:r>
            <a:rPr lang="en-US" cap="none" sz="1000" b="0" i="0" u="none" baseline="0">
              <a:solidFill>
                <a:srgbClr val="FF00FF"/>
              </a:solidFill>
              <a:latin typeface="Arial"/>
              <a:ea typeface="Arial"/>
              <a:cs typeface="Arial"/>
            </a:rPr>
            <a:t> paryškinau violetine spalva</a:t>
          </a:r>
          <a:r>
            <a:rPr lang="en-US" cap="none" sz="1000" b="0" i="0" u="none" baseline="0">
              <a:latin typeface="Arial"/>
              <a:ea typeface="Arial"/>
              <a:cs typeface="Arial"/>
            </a:rPr>
            <a:t>. Tokių atradau net 12! </a:t>
          </a:r>
          <a:r>
            <a:rPr lang="en-US" cap="none" sz="1000" b="1" i="0" u="none" baseline="0">
              <a:latin typeface="Arial"/>
              <a:ea typeface="Arial"/>
              <a:cs typeface="Arial"/>
            </a:rPr>
            <a:t>Ypatingai atžymėtini mūsų kaimynai latviai, kurie buvę pernai žymiai silpnesni (tik 11-ti) dabar išplėšė bronzos medalius!!! </a:t>
          </a:r>
          <a:r>
            <a:rPr lang="en-US" cap="none" sz="1000" b="0" i="0" u="none" baseline="0">
              <a:latin typeface="Arial"/>
              <a:ea typeface="Arial"/>
              <a:cs typeface="Arial"/>
            </a:rPr>
            <a:t>Pernai </a:t>
          </a:r>
          <a:r>
            <a:rPr lang="en-US" cap="none" sz="1000" b="0" i="1" u="none" baseline="0">
              <a:latin typeface="Arial"/>
              <a:ea typeface="Arial"/>
              <a:cs typeface="Arial"/>
            </a:rPr>
            <a:t>JonasVytautas</a:t>
          </a:r>
          <a:r>
            <a:rPr lang="en-US" cap="none" sz="1000" b="0" i="0" u="none" baseline="0">
              <a:latin typeface="Arial"/>
              <a:ea typeface="Arial"/>
              <a:cs typeface="Arial"/>
            </a:rPr>
            <a:t> III-iame etape už Anatolijs-ą TARASOVS-ą bėgo greičiau 1:44,0, o dabar lėčiau net 0:56,0! Du buvo silpnesni už mūsiškius, o Mikus ZAGATA Druskininkuose nestartavo. Tai,vadinasi, jis buvo dar silpnesnis ir į savo šalies komandą nebuvo patekęs. Tokių naujokų pavardės mano protokole neparyškintos, nes buvusių silpnesnių žymiai didesnė dalis, kurie šiemet tapo stipresniais. Taigi iš šių skaičių akivaizdu, kad mūsiškiai, jei būtų teisingai ruošesi šiam čempionatui, jie privalėjo pasirodyti net geriau, nei pernai, o nusmukimas akivaizdžiausiai byloja, kad </a:t>
          </a:r>
          <a:r>
            <a:rPr lang="en-US" cap="none" sz="1000" b="1" i="0" u="none" baseline="0">
              <a:solidFill>
                <a:srgbClr val="0000FF"/>
              </a:solidFill>
              <a:latin typeface="Arial"/>
              <a:ea typeface="Arial"/>
              <a:cs typeface="Arial"/>
            </a:rPr>
            <a:t>Lietuvos VARŽOVAI TOBULĖJA DIDESNIAIS TEMPAIS. </a:t>
          </a:r>
          <a:r>
            <a:rPr lang="en-US" cap="none" sz="1000" b="0" i="0" u="none" baseline="0">
              <a:latin typeface="Arial"/>
              <a:ea typeface="Arial"/>
              <a:cs typeface="Arial"/>
            </a:rPr>
            <a:t>
Atkreipiu dėmesį į mano buvusios auklėtinės varžovės; dabar labai aplenkusios Antonya-os Grigorovos šalį – tai paslaptingąją Bulgariją. Pernai bulgarai buvo tik 20-ti ir šiemet komandos senbuviu yra tik Petar-as DOGANOV-as. Bet jis su naujoku komanda ryškiai laimėjo prieš mūsiškius (jie dabar 7-ti) ir toje komandoje yra </a:t>
          </a:r>
          <a:r>
            <a:rPr lang="en-US" cap="none" sz="1000" b="0" i="1" u="none" baseline="0">
              <a:latin typeface="Arial"/>
              <a:ea typeface="Arial"/>
              <a:cs typeface="Arial"/>
            </a:rPr>
            <a:t>Viliui </a:t>
          </a:r>
          <a:r>
            <a:rPr lang="en-US" cap="none" sz="1000" b="0" i="0" u="none" baseline="0">
              <a:latin typeface="Arial"/>
              <a:ea typeface="Arial"/>
              <a:cs typeface="Arial"/>
            </a:rPr>
            <a:t>turintis labai gerai būt žinomu Stanmir-as BELOMAZHEV-as, su kuriuo jau šiemet kovėsi</a:t>
          </a:r>
          <a:r>
            <a:rPr lang="en-US" cap="none" sz="1000" b="0" i="1" u="none" baseline="0">
              <a:latin typeface="Arial"/>
              <a:ea typeface="Arial"/>
              <a:cs typeface="Arial"/>
            </a:rPr>
            <a:t> Vilius</a:t>
          </a:r>
          <a:r>
            <a:rPr lang="en-US" cap="none" sz="1000" b="0" i="0" u="none" baseline="0">
              <a:latin typeface="Arial"/>
              <a:ea typeface="Arial"/>
              <a:cs typeface="Arial"/>
            </a:rPr>
            <a:t> OS su slidėmis trasose ir Austrijoje ir prie Maskvos Chimkuose. O </a:t>
          </a:r>
          <a:r>
            <a:rPr lang="en-US" cap="none" sz="1000" b="1" i="0" u="none" baseline="0">
              <a:solidFill>
                <a:srgbClr val="993300"/>
              </a:solidFill>
              <a:latin typeface="Arial"/>
              <a:ea typeface="Arial"/>
              <a:cs typeface="Arial"/>
            </a:rPr>
            <a:t>kodėl nežabotą pažangą daro jaunieji bulgarai, manau, kad Vilius turėtų kur kas geriau ir išsamiau papasakoti, ką bulgarai daro už mus geriau ir kodėl jie taip daro.</a:t>
          </a:r>
          <a:r>
            <a:rPr lang="en-US" cap="none" sz="1000" b="0" i="0" u="none" baseline="0">
              <a:latin typeface="Arial"/>
              <a:ea typeface="Arial"/>
              <a:cs typeface="Arial"/>
            </a:rPr>
            <a:t>
_________________
S</a:t>
          </a:r>
          <a:r>
            <a:rPr lang="en-US" cap="none" sz="800" b="0" i="0" u="none" baseline="0">
              <a:latin typeface="Arial"/>
              <a:ea typeface="Arial"/>
              <a:cs typeface="Arial"/>
            </a:rPr>
            <a:t>avo kaimo šventės OS-o sprinte vaikai su žemėlapiais 20 KP ieškojo pliaupiant lietui. Jų užsispyrimas bei valia - tai dovana JWOC-07 mūsų atstovams Australijoje: http://www.kazlusporto.puslapiai.lt/sportas-kaimuose/bebruliskes/index.htm</a:t>
          </a:r>
          <a:r>
            <a:rPr lang="en-US" cap="none" sz="1000" b="0" i="0" u="none" baseline="0">
              <a:latin typeface="Arial"/>
              <a:ea typeface="Arial"/>
              <a:cs typeface="Arial"/>
            </a:rPr>
            <a:t>
</a:t>
          </a:r>
        </a:p>
      </xdr:txBody>
    </xdr:sp>
    <xdr:clientData/>
  </xdr:twoCellAnchor>
  <xdr:twoCellAnchor>
    <xdr:from>
      <xdr:col>27</xdr:col>
      <xdr:colOff>0</xdr:colOff>
      <xdr:row>0</xdr:row>
      <xdr:rowOff>476250</xdr:rowOff>
    </xdr:from>
    <xdr:to>
      <xdr:col>33</xdr:col>
      <xdr:colOff>342900</xdr:colOff>
      <xdr:row>1</xdr:row>
      <xdr:rowOff>66675</xdr:rowOff>
    </xdr:to>
    <xdr:sp>
      <xdr:nvSpPr>
        <xdr:cNvPr id="8" name="Line 8"/>
        <xdr:cNvSpPr>
          <a:spLocks/>
        </xdr:cNvSpPr>
      </xdr:nvSpPr>
      <xdr:spPr>
        <a:xfrm>
          <a:off x="15373350" y="476250"/>
          <a:ext cx="40005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114300</xdr:colOff>
      <xdr:row>0</xdr:row>
      <xdr:rowOff>476250</xdr:rowOff>
    </xdr:from>
    <xdr:to>
      <xdr:col>28</xdr:col>
      <xdr:colOff>142875</xdr:colOff>
      <xdr:row>0</xdr:row>
      <xdr:rowOff>514350</xdr:rowOff>
    </xdr:to>
    <xdr:sp>
      <xdr:nvSpPr>
        <xdr:cNvPr id="9" name="Line 9"/>
        <xdr:cNvSpPr>
          <a:spLocks/>
        </xdr:cNvSpPr>
      </xdr:nvSpPr>
      <xdr:spPr>
        <a:xfrm>
          <a:off x="15487650" y="476250"/>
          <a:ext cx="63817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466725</xdr:colOff>
      <xdr:row>0</xdr:row>
      <xdr:rowOff>533400</xdr:rowOff>
    </xdr:from>
    <xdr:to>
      <xdr:col>29</xdr:col>
      <xdr:colOff>447675</xdr:colOff>
      <xdr:row>0</xdr:row>
      <xdr:rowOff>581025</xdr:rowOff>
    </xdr:to>
    <xdr:sp>
      <xdr:nvSpPr>
        <xdr:cNvPr id="10" name="Line 10"/>
        <xdr:cNvSpPr>
          <a:spLocks/>
        </xdr:cNvSpPr>
      </xdr:nvSpPr>
      <xdr:spPr>
        <a:xfrm>
          <a:off x="16449675" y="533400"/>
          <a:ext cx="59055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266700</xdr:colOff>
      <xdr:row>0</xdr:row>
      <xdr:rowOff>600075</xdr:rowOff>
    </xdr:from>
    <xdr:to>
      <xdr:col>31</xdr:col>
      <xdr:colOff>314325</xdr:colOff>
      <xdr:row>0</xdr:row>
      <xdr:rowOff>647700</xdr:rowOff>
    </xdr:to>
    <xdr:sp>
      <xdr:nvSpPr>
        <xdr:cNvPr id="11" name="Line 11"/>
        <xdr:cNvSpPr>
          <a:spLocks/>
        </xdr:cNvSpPr>
      </xdr:nvSpPr>
      <xdr:spPr>
        <a:xfrm>
          <a:off x="17468850" y="600075"/>
          <a:ext cx="65722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190500</xdr:colOff>
      <xdr:row>1</xdr:row>
      <xdr:rowOff>0</xdr:rowOff>
    </xdr:from>
    <xdr:to>
      <xdr:col>32</xdr:col>
      <xdr:colOff>590550</xdr:colOff>
      <xdr:row>1</xdr:row>
      <xdr:rowOff>38100</xdr:rowOff>
    </xdr:to>
    <xdr:sp>
      <xdr:nvSpPr>
        <xdr:cNvPr id="12" name="Line 12"/>
        <xdr:cNvSpPr>
          <a:spLocks/>
        </xdr:cNvSpPr>
      </xdr:nvSpPr>
      <xdr:spPr>
        <a:xfrm>
          <a:off x="18611850" y="666750"/>
          <a:ext cx="4000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600075</xdr:colOff>
      <xdr:row>17</xdr:row>
      <xdr:rowOff>95250</xdr:rowOff>
    </xdr:from>
    <xdr:to>
      <xdr:col>45</xdr:col>
      <xdr:colOff>142875</xdr:colOff>
      <xdr:row>83</xdr:row>
      <xdr:rowOff>9525</xdr:rowOff>
    </xdr:to>
    <xdr:sp>
      <xdr:nvSpPr>
        <xdr:cNvPr id="13" name="Line 13"/>
        <xdr:cNvSpPr>
          <a:spLocks/>
        </xdr:cNvSpPr>
      </xdr:nvSpPr>
      <xdr:spPr>
        <a:xfrm flipV="1">
          <a:off x="14154150" y="3562350"/>
          <a:ext cx="10944225" cy="13754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47625</xdr:colOff>
      <xdr:row>81</xdr:row>
      <xdr:rowOff>104775</xdr:rowOff>
    </xdr:from>
    <xdr:to>
      <xdr:col>25</xdr:col>
      <xdr:colOff>304800</xdr:colOff>
      <xdr:row>82</xdr:row>
      <xdr:rowOff>276225</xdr:rowOff>
    </xdr:to>
    <xdr:sp>
      <xdr:nvSpPr>
        <xdr:cNvPr id="14" name="Line 14"/>
        <xdr:cNvSpPr>
          <a:spLocks/>
        </xdr:cNvSpPr>
      </xdr:nvSpPr>
      <xdr:spPr>
        <a:xfrm flipV="1">
          <a:off x="14201775" y="16925925"/>
          <a:ext cx="257175"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74</xdr:row>
      <xdr:rowOff>114300</xdr:rowOff>
    </xdr:from>
    <xdr:to>
      <xdr:col>27</xdr:col>
      <xdr:colOff>400050</xdr:colOff>
      <xdr:row>76</xdr:row>
      <xdr:rowOff>95250</xdr:rowOff>
    </xdr:to>
    <xdr:sp>
      <xdr:nvSpPr>
        <xdr:cNvPr id="15" name="Line 15"/>
        <xdr:cNvSpPr>
          <a:spLocks/>
        </xdr:cNvSpPr>
      </xdr:nvSpPr>
      <xdr:spPr>
        <a:xfrm flipV="1">
          <a:off x="15411450" y="15306675"/>
          <a:ext cx="3619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82</xdr:row>
      <xdr:rowOff>0</xdr:rowOff>
    </xdr:from>
    <xdr:to>
      <xdr:col>25</xdr:col>
      <xdr:colOff>276225</xdr:colOff>
      <xdr:row>83</xdr:row>
      <xdr:rowOff>9525</xdr:rowOff>
    </xdr:to>
    <xdr:sp>
      <xdr:nvSpPr>
        <xdr:cNvPr id="16" name="Line 16"/>
        <xdr:cNvSpPr>
          <a:spLocks/>
        </xdr:cNvSpPr>
      </xdr:nvSpPr>
      <xdr:spPr>
        <a:xfrm flipH="1">
          <a:off x="14163675" y="16983075"/>
          <a:ext cx="26670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74</xdr:row>
      <xdr:rowOff>133350</xdr:rowOff>
    </xdr:from>
    <xdr:to>
      <xdr:col>27</xdr:col>
      <xdr:colOff>361950</xdr:colOff>
      <xdr:row>76</xdr:row>
      <xdr:rowOff>76200</xdr:rowOff>
    </xdr:to>
    <xdr:sp>
      <xdr:nvSpPr>
        <xdr:cNvPr id="17" name="Line 17"/>
        <xdr:cNvSpPr>
          <a:spLocks/>
        </xdr:cNvSpPr>
      </xdr:nvSpPr>
      <xdr:spPr>
        <a:xfrm flipH="1">
          <a:off x="15401925" y="15325725"/>
          <a:ext cx="3333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590550</xdr:colOff>
      <xdr:row>16</xdr:row>
      <xdr:rowOff>104775</xdr:rowOff>
    </xdr:from>
    <xdr:to>
      <xdr:col>36</xdr:col>
      <xdr:colOff>104775</xdr:colOff>
      <xdr:row>79</xdr:row>
      <xdr:rowOff>323850</xdr:rowOff>
    </xdr:to>
    <xdr:sp>
      <xdr:nvSpPr>
        <xdr:cNvPr id="18" name="Line 18"/>
        <xdr:cNvSpPr>
          <a:spLocks/>
        </xdr:cNvSpPr>
      </xdr:nvSpPr>
      <xdr:spPr>
        <a:xfrm flipV="1">
          <a:off x="14144625" y="3409950"/>
          <a:ext cx="6248400" cy="13239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342900</xdr:colOff>
      <xdr:row>204</xdr:row>
      <xdr:rowOff>171450</xdr:rowOff>
    </xdr:from>
    <xdr:to>
      <xdr:col>33</xdr:col>
      <xdr:colOff>85725</xdr:colOff>
      <xdr:row>273</xdr:row>
      <xdr:rowOff>104775</xdr:rowOff>
    </xdr:to>
    <xdr:sp>
      <xdr:nvSpPr>
        <xdr:cNvPr id="19" name="TextBox 19"/>
        <xdr:cNvSpPr txBox="1">
          <a:spLocks noChangeArrowheads="1"/>
        </xdr:cNvSpPr>
      </xdr:nvSpPr>
      <xdr:spPr>
        <a:xfrm>
          <a:off x="13896975" y="43319700"/>
          <a:ext cx="5219700" cy="12973050"/>
        </a:xfrm>
        <a:prstGeom prst="rect">
          <a:avLst/>
        </a:prstGeom>
        <a:solidFill>
          <a:srgbClr val="FFFFFF"/>
        </a:solidFill>
        <a:ln w="136525" cmpd="sng">
          <a:solidFill>
            <a:srgbClr val="FF99CC"/>
          </a:solidFill>
          <a:headEnd type="none"/>
          <a:tailEnd type="none"/>
        </a:ln>
      </xdr:spPr>
      <xdr:txBody>
        <a:bodyPr vertOverflow="clip" wrap="square"/>
        <a:p>
          <a:pPr algn="ctr">
            <a:defRPr/>
          </a:pPr>
          <a:r>
            <a:rPr lang="en-US" cap="none" sz="1800" b="1" i="0" u="none" baseline="0">
              <a:latin typeface="Arial"/>
              <a:ea typeface="Arial"/>
              <a:cs typeface="Arial"/>
            </a:rPr>
            <a:t>Komentaras
</a:t>
          </a:r>
          <a:r>
            <a:rPr lang="en-US" cap="none" sz="1400" b="0" i="0" u="none" baseline="0">
              <a:latin typeface="Arial"/>
              <a:ea typeface="Arial"/>
              <a:cs typeface="Arial"/>
            </a:rPr>
            <a:t>
Paskutinėje rungtyje  Žaliojo žemyno jaunimo batalijose merginos kur kas daugiaus nusipelnė, nei vaikinai, užimdamos ne tik aukštesnę vietą, bet ir per dvi vietas pataisydamos geriausią "Druskininkų-06" pasiekimą. Aišku, šį pasiekimą pavyko pagerinti todėl, kad praėjusiais metais dėl labai neteisingos taktikos ir neteisingo sukomplektavimo, merginos turėjusios yppatingai gerą patirtį, prarado ne tik galimybę į medalius ar prizinę vietą, bet ir iš vis buvo diskvalifikuotos. Taigi pažanga dabar merginų akivaizdi. Ir pažanga gavosi todėl, kad komandoje buvo dvi naujokės. Ypač pagirtina </a:t>
          </a:r>
          <a:r>
            <a:rPr lang="en-US" cap="none" sz="1400" b="0" i="1" u="none" baseline="0">
              <a:latin typeface="Arial"/>
              <a:ea typeface="Arial"/>
              <a:cs typeface="Arial"/>
            </a:rPr>
            <a:t>Gabija</a:t>
          </a:r>
          <a:r>
            <a:rPr lang="en-US" cap="none" sz="1400" b="0" i="0" u="none" baseline="0">
              <a:latin typeface="Arial"/>
              <a:ea typeface="Arial"/>
              <a:cs typeface="Arial"/>
            </a:rPr>
            <a:t>, kuri paskutiniame etpe, kuriame, kaip paprastai startuoja stipriausios komandos narės, ši labai perspektyvi mūsų tautietė pademonstruoja net labai aukštą 7-tos vietos rezultatą. 
Na, o dėl senbūvės </a:t>
          </a:r>
          <a:r>
            <a:rPr lang="en-US" cap="none" sz="1400" b="0" i="1" u="none" baseline="0">
              <a:latin typeface="Arial"/>
              <a:ea typeface="Arial"/>
              <a:cs typeface="Arial"/>
            </a:rPr>
            <a:t>Aušros</a:t>
          </a:r>
          <a:r>
            <a:rPr lang="en-US" cap="none" sz="1400" b="0" i="0" u="none" baseline="0">
              <a:latin typeface="Arial"/>
              <a:ea typeface="Arial"/>
              <a:cs typeface="Arial"/>
            </a:rPr>
            <a:t>, tai ir ši, lyginant su senbūviais vaikinais jei ir blogina rezultatą šių metų estafetėje, tai labai nežymiai, arba gal ir nelogina - tai nustatyti galima tik subjektyviai. Mat praėjusiais metais </a:t>
          </a:r>
          <a:r>
            <a:rPr lang="en-US" cap="none" sz="1400" b="0" i="1" u="none" baseline="0">
              <a:latin typeface="Arial"/>
              <a:ea typeface="Arial"/>
              <a:cs typeface="Arial"/>
            </a:rPr>
            <a:t>Aušra</a:t>
          </a:r>
          <a:r>
            <a:rPr lang="en-US" cap="none" sz="1400" b="0" i="0" u="none" baseline="0">
              <a:latin typeface="Arial"/>
              <a:ea typeface="Arial"/>
              <a:cs typeface="Arial"/>
            </a:rPr>
            <a:t> bėgo antruoju etapu, ir rodė 9-tą etapo rezultatą ir dabar ji pirmame irgi atbėga 9-ta. Tik šiemet po josios ir po norvegės (iš auksinės komandos)  Kine Hallan STEIWER bei bronzinės šveicarės Sara WÜRMLI jau didokas apie 1,5 min. skirtumas, o viso 11-tuko glaudumas buvo gana nemažas. Manykim, kad buvo įtempta kova. Lyginant su praėjusių metų estafete, matome, kad labai didelę pažangą padarė  danė Ida BOBACH, kuri pernai už Aušrą bėgo 2 min.14 sek. lėčiau, o šiemet 14 sek. jau aplenkė mūsiškę. (Neatsitiktinai pastebiu šios šalies atstovę, kurios jaunimas ryškiai geriau tobulėja nei mūsiškiai.) </a:t>
          </a:r>
        </a:p>
      </xdr:txBody>
    </xdr:sp>
    <xdr:clientData/>
  </xdr:twoCellAnchor>
  <xdr:twoCellAnchor>
    <xdr:from>
      <xdr:col>11</xdr:col>
      <xdr:colOff>85725</xdr:colOff>
      <xdr:row>31</xdr:row>
      <xdr:rowOff>85725</xdr:rowOff>
    </xdr:from>
    <xdr:to>
      <xdr:col>14</xdr:col>
      <xdr:colOff>504825</xdr:colOff>
      <xdr:row>45</xdr:row>
      <xdr:rowOff>76200</xdr:rowOff>
    </xdr:to>
    <xdr:sp>
      <xdr:nvSpPr>
        <xdr:cNvPr id="20" name="TextBox 20"/>
        <xdr:cNvSpPr txBox="1">
          <a:spLocks noChangeArrowheads="1"/>
        </xdr:cNvSpPr>
      </xdr:nvSpPr>
      <xdr:spPr>
        <a:xfrm>
          <a:off x="6810375" y="5819775"/>
          <a:ext cx="2085975" cy="2905125"/>
        </a:xfrm>
        <a:prstGeom prst="rect">
          <a:avLst/>
        </a:prstGeom>
        <a:solidFill>
          <a:srgbClr val="FFFFFF"/>
        </a:solidFill>
        <a:ln w="79375" cmpd="sng">
          <a:solidFill>
            <a:srgbClr val="CCFFCC"/>
          </a:solidFill>
          <a:headEnd type="none"/>
          <a:tailEnd type="none"/>
        </a:ln>
      </xdr:spPr>
      <xdr:txBody>
        <a:bodyPr vertOverflow="clip" wrap="square"/>
        <a:p>
          <a:pPr algn="l">
            <a:defRPr/>
          </a:pPr>
          <a:r>
            <a:rPr lang="en-US" cap="none" sz="1000" b="0" i="0" u="none" baseline="0">
              <a:latin typeface="Arial"/>
              <a:ea typeface="Arial"/>
              <a:cs typeface="Arial"/>
            </a:rPr>
            <a:t>Paga vidut.trasų sumas nepasisekė Slovakijos ir Vengrijos vaikinams, o visos kitos komandos užemė realias pozicijas</a:t>
          </a:r>
        </a:p>
      </xdr:txBody>
    </xdr:sp>
    <xdr:clientData/>
  </xdr:twoCellAnchor>
  <xdr:twoCellAnchor>
    <xdr:from>
      <xdr:col>13</xdr:col>
      <xdr:colOff>609600</xdr:colOff>
      <xdr:row>15</xdr:row>
      <xdr:rowOff>28575</xdr:rowOff>
    </xdr:from>
    <xdr:to>
      <xdr:col>16</xdr:col>
      <xdr:colOff>57150</xdr:colOff>
      <xdr:row>18</xdr:row>
      <xdr:rowOff>76200</xdr:rowOff>
    </xdr:to>
    <xdr:sp>
      <xdr:nvSpPr>
        <xdr:cNvPr id="21" name="Line 21"/>
        <xdr:cNvSpPr>
          <a:spLocks/>
        </xdr:cNvSpPr>
      </xdr:nvSpPr>
      <xdr:spPr>
        <a:xfrm flipV="1">
          <a:off x="8382000" y="3171825"/>
          <a:ext cx="70485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11</xdr:row>
      <xdr:rowOff>0</xdr:rowOff>
    </xdr:from>
    <xdr:to>
      <xdr:col>16</xdr:col>
      <xdr:colOff>28575</xdr:colOff>
      <xdr:row>22</xdr:row>
      <xdr:rowOff>95250</xdr:rowOff>
    </xdr:to>
    <xdr:sp>
      <xdr:nvSpPr>
        <xdr:cNvPr id="22" name="Line 22"/>
        <xdr:cNvSpPr>
          <a:spLocks/>
        </xdr:cNvSpPr>
      </xdr:nvSpPr>
      <xdr:spPr>
        <a:xfrm flipV="1">
          <a:off x="8201025" y="2495550"/>
          <a:ext cx="857250" cy="1876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542925</xdr:colOff>
      <xdr:row>19</xdr:row>
      <xdr:rowOff>76200</xdr:rowOff>
    </xdr:from>
    <xdr:to>
      <xdr:col>16</xdr:col>
      <xdr:colOff>200025</xdr:colOff>
      <xdr:row>26</xdr:row>
      <xdr:rowOff>38100</xdr:rowOff>
    </xdr:to>
    <xdr:sp>
      <xdr:nvSpPr>
        <xdr:cNvPr id="23" name="Line 23"/>
        <xdr:cNvSpPr>
          <a:spLocks/>
        </xdr:cNvSpPr>
      </xdr:nvSpPr>
      <xdr:spPr>
        <a:xfrm>
          <a:off x="8315325" y="3867150"/>
          <a:ext cx="914400" cy="1095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504825</xdr:colOff>
      <xdr:row>20</xdr:row>
      <xdr:rowOff>66675</xdr:rowOff>
    </xdr:from>
    <xdr:to>
      <xdr:col>16</xdr:col>
      <xdr:colOff>152400</xdr:colOff>
      <xdr:row>29</xdr:row>
      <xdr:rowOff>152400</xdr:rowOff>
    </xdr:to>
    <xdr:sp>
      <xdr:nvSpPr>
        <xdr:cNvPr id="24" name="Line 24"/>
        <xdr:cNvSpPr>
          <a:spLocks/>
        </xdr:cNvSpPr>
      </xdr:nvSpPr>
      <xdr:spPr>
        <a:xfrm>
          <a:off x="8277225" y="4019550"/>
          <a:ext cx="904875" cy="1543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24</xdr:row>
      <xdr:rowOff>104775</xdr:rowOff>
    </xdr:from>
    <xdr:to>
      <xdr:col>16</xdr:col>
      <xdr:colOff>76200</xdr:colOff>
      <xdr:row>68</xdr:row>
      <xdr:rowOff>0</xdr:rowOff>
    </xdr:to>
    <xdr:sp>
      <xdr:nvSpPr>
        <xdr:cNvPr id="25" name="Line 25"/>
        <xdr:cNvSpPr>
          <a:spLocks/>
        </xdr:cNvSpPr>
      </xdr:nvSpPr>
      <xdr:spPr>
        <a:xfrm>
          <a:off x="8296275" y="4705350"/>
          <a:ext cx="809625" cy="9477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26</xdr:row>
      <xdr:rowOff>85725</xdr:rowOff>
    </xdr:from>
    <xdr:to>
      <xdr:col>16</xdr:col>
      <xdr:colOff>66675</xdr:colOff>
      <xdr:row>39</xdr:row>
      <xdr:rowOff>38100</xdr:rowOff>
    </xdr:to>
    <xdr:sp>
      <xdr:nvSpPr>
        <xdr:cNvPr id="26" name="Line 26"/>
        <xdr:cNvSpPr>
          <a:spLocks/>
        </xdr:cNvSpPr>
      </xdr:nvSpPr>
      <xdr:spPr>
        <a:xfrm>
          <a:off x="8191500" y="5010150"/>
          <a:ext cx="904875" cy="2543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600075</xdr:colOff>
      <xdr:row>25</xdr:row>
      <xdr:rowOff>142875</xdr:rowOff>
    </xdr:from>
    <xdr:to>
      <xdr:col>16</xdr:col>
      <xdr:colOff>209550</xdr:colOff>
      <xdr:row>76</xdr:row>
      <xdr:rowOff>38100</xdr:rowOff>
    </xdr:to>
    <xdr:sp>
      <xdr:nvSpPr>
        <xdr:cNvPr id="27" name="Line 27"/>
        <xdr:cNvSpPr>
          <a:spLocks/>
        </xdr:cNvSpPr>
      </xdr:nvSpPr>
      <xdr:spPr>
        <a:xfrm>
          <a:off x="8372475" y="4905375"/>
          <a:ext cx="866775" cy="10810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27</xdr:row>
      <xdr:rowOff>114300</xdr:rowOff>
    </xdr:from>
    <xdr:to>
      <xdr:col>16</xdr:col>
      <xdr:colOff>57150</xdr:colOff>
      <xdr:row>84</xdr:row>
      <xdr:rowOff>76200</xdr:rowOff>
    </xdr:to>
    <xdr:sp>
      <xdr:nvSpPr>
        <xdr:cNvPr id="28" name="Line 28"/>
        <xdr:cNvSpPr>
          <a:spLocks/>
        </xdr:cNvSpPr>
      </xdr:nvSpPr>
      <xdr:spPr>
        <a:xfrm>
          <a:off x="8210550" y="5200650"/>
          <a:ext cx="876300" cy="1234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342900</xdr:colOff>
      <xdr:row>223</xdr:row>
      <xdr:rowOff>57150</xdr:rowOff>
    </xdr:from>
    <xdr:to>
      <xdr:col>16</xdr:col>
      <xdr:colOff>57150</xdr:colOff>
      <xdr:row>241</xdr:row>
      <xdr:rowOff>57150</xdr:rowOff>
    </xdr:to>
    <xdr:sp>
      <xdr:nvSpPr>
        <xdr:cNvPr id="29" name="Line 29"/>
        <xdr:cNvSpPr>
          <a:spLocks/>
        </xdr:cNvSpPr>
      </xdr:nvSpPr>
      <xdr:spPr>
        <a:xfrm flipV="1">
          <a:off x="8115300" y="47263050"/>
          <a:ext cx="971550" cy="3371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219</xdr:row>
      <xdr:rowOff>38100</xdr:rowOff>
    </xdr:from>
    <xdr:to>
      <xdr:col>16</xdr:col>
      <xdr:colOff>114300</xdr:colOff>
      <xdr:row>242</xdr:row>
      <xdr:rowOff>85725</xdr:rowOff>
    </xdr:to>
    <xdr:sp>
      <xdr:nvSpPr>
        <xdr:cNvPr id="30" name="Line 30"/>
        <xdr:cNvSpPr>
          <a:spLocks/>
        </xdr:cNvSpPr>
      </xdr:nvSpPr>
      <xdr:spPr>
        <a:xfrm flipV="1">
          <a:off x="8124825" y="46596300"/>
          <a:ext cx="1019175" cy="422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342900</xdr:colOff>
      <xdr:row>242</xdr:row>
      <xdr:rowOff>133350</xdr:rowOff>
    </xdr:from>
    <xdr:to>
      <xdr:col>16</xdr:col>
      <xdr:colOff>57150</xdr:colOff>
      <xdr:row>243</xdr:row>
      <xdr:rowOff>76200</xdr:rowOff>
    </xdr:to>
    <xdr:sp>
      <xdr:nvSpPr>
        <xdr:cNvPr id="31" name="Line 31"/>
        <xdr:cNvSpPr>
          <a:spLocks/>
        </xdr:cNvSpPr>
      </xdr:nvSpPr>
      <xdr:spPr>
        <a:xfrm flipV="1">
          <a:off x="8115300" y="50873025"/>
          <a:ext cx="9715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239</xdr:row>
      <xdr:rowOff>47625</xdr:rowOff>
    </xdr:from>
    <xdr:to>
      <xdr:col>16</xdr:col>
      <xdr:colOff>47625</xdr:colOff>
      <xdr:row>244</xdr:row>
      <xdr:rowOff>104775</xdr:rowOff>
    </xdr:to>
    <xdr:sp>
      <xdr:nvSpPr>
        <xdr:cNvPr id="32" name="Line 32"/>
        <xdr:cNvSpPr>
          <a:spLocks/>
        </xdr:cNvSpPr>
      </xdr:nvSpPr>
      <xdr:spPr>
        <a:xfrm flipV="1">
          <a:off x="8096250" y="50006250"/>
          <a:ext cx="981075"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235</xdr:row>
      <xdr:rowOff>38100</xdr:rowOff>
    </xdr:from>
    <xdr:to>
      <xdr:col>16</xdr:col>
      <xdr:colOff>133350</xdr:colOff>
      <xdr:row>245</xdr:row>
      <xdr:rowOff>95250</xdr:rowOff>
    </xdr:to>
    <xdr:sp>
      <xdr:nvSpPr>
        <xdr:cNvPr id="33" name="Line 33"/>
        <xdr:cNvSpPr>
          <a:spLocks/>
        </xdr:cNvSpPr>
      </xdr:nvSpPr>
      <xdr:spPr>
        <a:xfrm flipV="1">
          <a:off x="8210550" y="49349025"/>
          <a:ext cx="952500"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247</xdr:row>
      <xdr:rowOff>104775</xdr:rowOff>
    </xdr:from>
    <xdr:to>
      <xdr:col>16</xdr:col>
      <xdr:colOff>66675</xdr:colOff>
      <xdr:row>266</xdr:row>
      <xdr:rowOff>66675</xdr:rowOff>
    </xdr:to>
    <xdr:sp>
      <xdr:nvSpPr>
        <xdr:cNvPr id="34" name="Line 34"/>
        <xdr:cNvSpPr>
          <a:spLocks/>
        </xdr:cNvSpPr>
      </xdr:nvSpPr>
      <xdr:spPr>
        <a:xfrm>
          <a:off x="8210550" y="51663600"/>
          <a:ext cx="885825" cy="3314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227</xdr:row>
      <xdr:rowOff>9525</xdr:rowOff>
    </xdr:from>
    <xdr:to>
      <xdr:col>16</xdr:col>
      <xdr:colOff>180975</xdr:colOff>
      <xdr:row>248</xdr:row>
      <xdr:rowOff>76200</xdr:rowOff>
    </xdr:to>
    <xdr:sp>
      <xdr:nvSpPr>
        <xdr:cNvPr id="35" name="Line 35"/>
        <xdr:cNvSpPr>
          <a:spLocks/>
        </xdr:cNvSpPr>
      </xdr:nvSpPr>
      <xdr:spPr>
        <a:xfrm flipV="1">
          <a:off x="8296275" y="47863125"/>
          <a:ext cx="914400" cy="393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600075</xdr:colOff>
      <xdr:row>250</xdr:row>
      <xdr:rowOff>95250</xdr:rowOff>
    </xdr:from>
    <xdr:to>
      <xdr:col>16</xdr:col>
      <xdr:colOff>57150</xdr:colOff>
      <xdr:row>254</xdr:row>
      <xdr:rowOff>66675</xdr:rowOff>
    </xdr:to>
    <xdr:sp>
      <xdr:nvSpPr>
        <xdr:cNvPr id="36" name="Line 36"/>
        <xdr:cNvSpPr>
          <a:spLocks/>
        </xdr:cNvSpPr>
      </xdr:nvSpPr>
      <xdr:spPr>
        <a:xfrm>
          <a:off x="8372475" y="52139850"/>
          <a:ext cx="71437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251</xdr:row>
      <xdr:rowOff>142875</xdr:rowOff>
    </xdr:from>
    <xdr:to>
      <xdr:col>16</xdr:col>
      <xdr:colOff>76200</xdr:colOff>
      <xdr:row>271</xdr:row>
      <xdr:rowOff>28575</xdr:rowOff>
    </xdr:to>
    <xdr:sp>
      <xdr:nvSpPr>
        <xdr:cNvPr id="37" name="Line 37"/>
        <xdr:cNvSpPr>
          <a:spLocks/>
        </xdr:cNvSpPr>
      </xdr:nvSpPr>
      <xdr:spPr>
        <a:xfrm>
          <a:off x="8362950" y="52349400"/>
          <a:ext cx="742950" cy="3543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247</xdr:row>
      <xdr:rowOff>9525</xdr:rowOff>
    </xdr:from>
    <xdr:to>
      <xdr:col>16</xdr:col>
      <xdr:colOff>66675</xdr:colOff>
      <xdr:row>252</xdr:row>
      <xdr:rowOff>238125</xdr:rowOff>
    </xdr:to>
    <xdr:sp>
      <xdr:nvSpPr>
        <xdr:cNvPr id="38" name="Line 38"/>
        <xdr:cNvSpPr>
          <a:spLocks/>
        </xdr:cNvSpPr>
      </xdr:nvSpPr>
      <xdr:spPr>
        <a:xfrm flipV="1">
          <a:off x="8201025" y="51568350"/>
          <a:ext cx="895350"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255</xdr:row>
      <xdr:rowOff>247650</xdr:rowOff>
    </xdr:from>
    <xdr:to>
      <xdr:col>16</xdr:col>
      <xdr:colOff>57150</xdr:colOff>
      <xdr:row>290</xdr:row>
      <xdr:rowOff>142875</xdr:rowOff>
    </xdr:to>
    <xdr:sp>
      <xdr:nvSpPr>
        <xdr:cNvPr id="39" name="Line 39"/>
        <xdr:cNvSpPr>
          <a:spLocks/>
        </xdr:cNvSpPr>
      </xdr:nvSpPr>
      <xdr:spPr>
        <a:xfrm>
          <a:off x="8258175" y="53225700"/>
          <a:ext cx="828675" cy="6143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ults.orienteering.asn.au/php/results/index.php?sd=1183816800" TargetMode="External" /><Relationship Id="rId2" Type="http://schemas.openxmlformats.org/officeDocument/2006/relationships/hyperlink" Target="http://results.orienteering.asn.au/php/results/index.php?sd=1183816800" TargetMode="External" /><Relationship Id="rId3" Type="http://schemas.openxmlformats.org/officeDocument/2006/relationships/hyperlink" Target="http://www.dbtopas.lt/takas/rezult.php?varz=2006032&amp;grupe=D20&amp;diena=1" TargetMode="External" /><Relationship Id="rId4" Type="http://schemas.openxmlformats.org/officeDocument/2006/relationships/hyperlink" Target="http://www.dbtopas.lt/takas/rezult.php?varz=2006032&amp;grupe=H20&amp;diena=1" TargetMode="External" /><Relationship Id="rId5" Type="http://schemas.openxmlformats.org/officeDocument/2006/relationships/hyperlink" Target="http://results.orienteering.asn.au/php/results/index.php?sd=" TargetMode="External" /><Relationship Id="rId6" Type="http://schemas.openxmlformats.org/officeDocument/2006/relationships/hyperlink" Target="http://results.orienteering.asn.au/php/results/index.php?sd=" TargetMode="External" /><Relationship Id="rId7" Type="http://schemas.openxmlformats.org/officeDocument/2006/relationships/hyperlink" Target="http://www.dbtopas.lt/takas/rezult.php?varz=2006033&amp;grupe=W20&amp;diena=1" TargetMode="External" /><Relationship Id="rId8" Type="http://schemas.openxmlformats.org/officeDocument/2006/relationships/hyperlink" Target="http://www.dbtopas.lt/takas/rezult.php?varz=2006033&amp;grupe=M20&amp;diena=1" TargetMode="External" /><Relationship Id="rId9" Type="http://schemas.openxmlformats.org/officeDocument/2006/relationships/hyperlink" Target="http://results.orienteering.asn.au/php/results/index.php?sd=1184198400&amp;PHPSESSID=9e7f4e9bf0d2c31c650ac1886229d37b" TargetMode="External" /><Relationship Id="rId10" Type="http://schemas.openxmlformats.org/officeDocument/2006/relationships/hyperlink" Target="http://results.orienteering.asn.au/php/results/index.php?sd=1184198400&amp;PHPSESSID=9e7f4e9bf0d2c31c650ac1886229d37b" TargetMode="External" /><Relationship Id="rId11" Type="http://schemas.openxmlformats.org/officeDocument/2006/relationships/hyperlink" Target="http://www.dbtopas.lt/takas/rezult.php?varz=2006035&amp;grupe=M20-A&amp;diena=1&amp;lng=eng" TargetMode="External" /><Relationship Id="rId12" Type="http://schemas.openxmlformats.org/officeDocument/2006/relationships/hyperlink" Target="http://www.dbtopas.lt/takas/rezult.php?varz=2006035&amp;grupe=W20-A&amp;diena=1&amp;lng=eng"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07"/>
  <sheetViews>
    <sheetView view="pageBreakPreview" zoomScaleSheetLayoutView="100" workbookViewId="0" topLeftCell="S159">
      <selection activeCell="AA161" sqref="AA161"/>
    </sheetView>
  </sheetViews>
  <sheetFormatPr defaultColWidth="9.140625" defaultRowHeight="12.75"/>
  <cols>
    <col min="1" max="1" width="0.71875" style="0" customWidth="1"/>
    <col min="2" max="2" width="4.28125" style="0" customWidth="1"/>
    <col min="3" max="3" width="19.140625" style="0" customWidth="1"/>
    <col min="4" max="4" width="15.421875" style="0" customWidth="1"/>
    <col min="6" max="6" width="4.8515625" style="0" customWidth="1"/>
    <col min="7" max="7" width="25.421875" style="0" customWidth="1"/>
    <col min="8" max="8" width="5.421875" style="0" customWidth="1"/>
    <col min="9" max="9" width="7.8515625" style="0" customWidth="1"/>
    <col min="10" max="10" width="1.1484375" style="0" customWidth="1"/>
    <col min="11" max="11" width="4.28125" style="0" customWidth="1"/>
    <col min="12" max="12" width="24.140625" style="0" customWidth="1"/>
    <col min="13" max="13" width="5.28125" style="9" customWidth="1"/>
    <col min="14" max="14" width="8.57421875" style="9" customWidth="1"/>
    <col min="15" max="15" width="4.57421875" style="9" customWidth="1"/>
    <col min="16" max="16" width="24.8515625" style="0" customWidth="1"/>
    <col min="17" max="17" width="10.28125" style="0" customWidth="1"/>
    <col min="18" max="18" width="9.8515625" style="0" customWidth="1"/>
    <col min="19" max="19" width="4.28125" style="0" customWidth="1"/>
    <col min="20" max="20" width="20.28125" style="0" customWidth="1"/>
    <col min="21" max="21" width="7.57421875" style="0" customWidth="1"/>
    <col min="22" max="22" width="5.421875" style="0" customWidth="1"/>
    <col min="23" max="23" width="4.140625" style="0" customWidth="1"/>
    <col min="24" max="24" width="5.57421875" style="0" customWidth="1"/>
    <col min="25" max="25" width="3.28125" style="0" customWidth="1"/>
    <col min="26" max="26" width="4.00390625" style="0" customWidth="1"/>
    <col min="27" max="27" width="19.00390625" style="0" customWidth="1"/>
    <col min="28" max="28" width="6.8515625" style="0" customWidth="1"/>
    <col min="29" max="29" width="9.8515625" style="0" customWidth="1"/>
    <col min="30" max="30" width="2.140625" style="0" customWidth="1"/>
    <col min="31" max="31" width="3.57421875" style="0" customWidth="1"/>
    <col min="32" max="32" width="23.00390625" style="0" customWidth="1"/>
    <col min="33" max="33" width="11.57421875" style="0" customWidth="1"/>
  </cols>
  <sheetData>
    <row r="1" ht="21" thickBot="1">
      <c r="AF1" s="149" t="s">
        <v>967</v>
      </c>
    </row>
    <row r="2" spans="3:34" ht="21" thickBot="1">
      <c r="C2" s="194" t="s">
        <v>1213</v>
      </c>
      <c r="G2" s="145" t="s">
        <v>1211</v>
      </c>
      <c r="H2" s="186"/>
      <c r="P2" s="188" t="s">
        <v>1213</v>
      </c>
      <c r="AA2" s="495" t="s">
        <v>966</v>
      </c>
      <c r="AE2" s="491" t="s">
        <v>0</v>
      </c>
      <c r="AF2" s="491"/>
      <c r="AG2" s="491"/>
      <c r="AH2" s="491"/>
    </row>
    <row r="3" spans="7:34" ht="13.5" thickBot="1">
      <c r="G3" s="187" t="s">
        <v>1212</v>
      </c>
      <c r="H3" s="185"/>
      <c r="AE3" s="492"/>
      <c r="AF3" s="492"/>
      <c r="AG3" s="492"/>
      <c r="AH3" s="492"/>
    </row>
    <row r="4" spans="5:34" ht="20.25" customHeight="1">
      <c r="E4" s="23" t="s">
        <v>968</v>
      </c>
      <c r="F4" s="53"/>
      <c r="G4" s="53"/>
      <c r="H4" s="53"/>
      <c r="I4" s="53"/>
      <c r="K4" s="32"/>
      <c r="L4" s="34"/>
      <c r="M4" s="65"/>
      <c r="N4" s="66"/>
      <c r="O4" s="148"/>
      <c r="P4" s="149" t="s">
        <v>967</v>
      </c>
      <c r="Q4" s="34"/>
      <c r="R4" s="35"/>
      <c r="S4" s="32"/>
      <c r="T4" s="33" t="s">
        <v>966</v>
      </c>
      <c r="U4" s="34"/>
      <c r="V4" s="34"/>
      <c r="W4" s="34"/>
      <c r="X4" s="35"/>
      <c r="Z4" s="487" t="s">
        <v>12</v>
      </c>
      <c r="AA4" s="487"/>
      <c r="AB4" s="487"/>
      <c r="AC4" s="487"/>
      <c r="AE4" s="493" t="s">
        <v>1</v>
      </c>
      <c r="AF4" s="493"/>
      <c r="AG4" s="493"/>
      <c r="AH4" s="493"/>
    </row>
    <row r="5" spans="3:34" ht="26.25">
      <c r="C5" s="147" t="s">
        <v>967</v>
      </c>
      <c r="F5" s="52"/>
      <c r="G5" s="64" t="s">
        <v>966</v>
      </c>
      <c r="H5" s="53"/>
      <c r="I5" s="54"/>
      <c r="K5" s="52"/>
      <c r="L5" s="64" t="s">
        <v>966</v>
      </c>
      <c r="M5" s="56"/>
      <c r="N5" s="57"/>
      <c r="O5" s="434" t="s">
        <v>1188</v>
      </c>
      <c r="P5" s="435"/>
      <c r="Q5" s="435"/>
      <c r="R5" s="436"/>
      <c r="S5" s="189" t="s">
        <v>1214</v>
      </c>
      <c r="T5" s="190"/>
      <c r="U5" s="191"/>
      <c r="V5" s="53"/>
      <c r="W5" s="53"/>
      <c r="X5" s="54"/>
      <c r="Z5" s="487" t="s">
        <v>13</v>
      </c>
      <c r="AA5" s="487"/>
      <c r="AB5" s="487"/>
      <c r="AC5" s="487"/>
      <c r="AE5" s="492"/>
      <c r="AF5" s="492"/>
      <c r="AG5" s="492"/>
      <c r="AH5" s="492"/>
    </row>
    <row r="6" spans="1:34" ht="14.25" customHeight="1">
      <c r="A6" s="9"/>
      <c r="B6" s="422" t="s">
        <v>658</v>
      </c>
      <c r="C6" s="422"/>
      <c r="D6" s="422"/>
      <c r="E6" s="422"/>
      <c r="F6" s="345" t="s">
        <v>9</v>
      </c>
      <c r="G6" s="346"/>
      <c r="H6" s="346"/>
      <c r="I6" s="421"/>
      <c r="K6" s="345" t="s">
        <v>12</v>
      </c>
      <c r="L6" s="346"/>
      <c r="M6" s="346"/>
      <c r="N6" s="421"/>
      <c r="O6" s="431" t="s">
        <v>1189</v>
      </c>
      <c r="P6" s="432"/>
      <c r="Q6" s="432"/>
      <c r="R6" s="433"/>
      <c r="S6" s="192" t="s">
        <v>1215</v>
      </c>
      <c r="T6" s="191"/>
      <c r="U6" s="191"/>
      <c r="V6" s="53"/>
      <c r="W6" s="53"/>
      <c r="X6" s="54"/>
      <c r="Z6" s="441"/>
      <c r="AA6" s="441"/>
      <c r="AB6" s="441"/>
      <c r="AC6" s="441"/>
      <c r="AE6" s="494" t="s">
        <v>2</v>
      </c>
      <c r="AF6" s="494"/>
      <c r="AG6" s="494"/>
      <c r="AH6" s="494"/>
    </row>
    <row r="7" spans="1:34" ht="12.75" customHeight="1">
      <c r="A7" s="9"/>
      <c r="B7" s="423"/>
      <c r="C7" s="423"/>
      <c r="D7" s="423"/>
      <c r="E7" s="423"/>
      <c r="F7" s="345"/>
      <c r="G7" s="346"/>
      <c r="H7" s="346"/>
      <c r="I7" s="421"/>
      <c r="K7" s="345" t="s">
        <v>13</v>
      </c>
      <c r="L7" s="346"/>
      <c r="M7" s="346"/>
      <c r="N7" s="421"/>
      <c r="O7" s="425" t="s">
        <v>385</v>
      </c>
      <c r="P7" s="426"/>
      <c r="Q7" s="426"/>
      <c r="R7" s="427"/>
      <c r="S7" s="193"/>
      <c r="T7" s="189" t="s">
        <v>1216</v>
      </c>
      <c r="U7" s="191"/>
      <c r="V7" s="53"/>
      <c r="W7" s="53"/>
      <c r="X7" s="54"/>
      <c r="Z7" s="488" t="s">
        <v>14</v>
      </c>
      <c r="AA7" s="488"/>
      <c r="AB7" s="488"/>
      <c r="AC7" s="488"/>
      <c r="AE7" s="429"/>
      <c r="AF7" s="429"/>
      <c r="AG7" s="429"/>
      <c r="AH7" s="429"/>
    </row>
    <row r="8" spans="1:34" ht="12.75" customHeight="1">
      <c r="A8" s="9"/>
      <c r="B8" s="422" t="s">
        <v>965</v>
      </c>
      <c r="C8" s="422"/>
      <c r="D8" s="422"/>
      <c r="E8" s="422"/>
      <c r="F8" s="345" t="s">
        <v>10</v>
      </c>
      <c r="G8" s="346"/>
      <c r="H8" s="346"/>
      <c r="I8" s="421"/>
      <c r="K8" s="350"/>
      <c r="L8" s="351"/>
      <c r="M8" s="351"/>
      <c r="N8" s="352"/>
      <c r="O8" s="150" t="s">
        <v>386</v>
      </c>
      <c r="P8" s="4" t="s">
        <v>387</v>
      </c>
      <c r="Q8" s="4" t="s">
        <v>388</v>
      </c>
      <c r="R8" s="151" t="s">
        <v>389</v>
      </c>
      <c r="S8" s="52"/>
      <c r="T8" s="53"/>
      <c r="U8" s="53"/>
      <c r="V8" s="53"/>
      <c r="W8" s="53"/>
      <c r="X8" s="54"/>
      <c r="Z8" s="441"/>
      <c r="AA8" s="441"/>
      <c r="AB8" s="441"/>
      <c r="AC8" s="441"/>
      <c r="AE8" s="4" t="s">
        <v>1691</v>
      </c>
      <c r="AF8" s="4" t="s">
        <v>3</v>
      </c>
      <c r="AG8" s="4" t="s">
        <v>4</v>
      </c>
      <c r="AH8" s="4" t="s">
        <v>5</v>
      </c>
    </row>
    <row r="9" spans="1:34" ht="12.75" customHeight="1">
      <c r="A9" s="9"/>
      <c r="B9" s="423"/>
      <c r="C9" s="423"/>
      <c r="D9" s="423"/>
      <c r="E9" s="423"/>
      <c r="F9" s="345"/>
      <c r="G9" s="346"/>
      <c r="H9" s="346"/>
      <c r="I9" s="421"/>
      <c r="K9" s="353" t="s">
        <v>14</v>
      </c>
      <c r="L9" s="354"/>
      <c r="M9" s="354"/>
      <c r="N9" s="355"/>
      <c r="O9" s="152">
        <v>1</v>
      </c>
      <c r="P9" s="6" t="s">
        <v>708</v>
      </c>
      <c r="Q9" s="6" t="s">
        <v>391</v>
      </c>
      <c r="R9" s="153">
        <v>0.04908564814814815</v>
      </c>
      <c r="S9" s="52"/>
      <c r="T9" s="53"/>
      <c r="U9" s="53"/>
      <c r="V9" s="53"/>
      <c r="W9" s="53"/>
      <c r="X9" s="54"/>
      <c r="Z9" s="1"/>
      <c r="AA9" s="1"/>
      <c r="AB9" s="1"/>
      <c r="AC9" s="1"/>
      <c r="AE9" s="5">
        <v>1</v>
      </c>
      <c r="AF9" s="6" t="s">
        <v>674</v>
      </c>
      <c r="AG9" s="6" t="s">
        <v>432</v>
      </c>
      <c r="AH9" s="490">
        <v>0.017465277777777777</v>
      </c>
    </row>
    <row r="10" spans="1:34" ht="12.75" customHeight="1">
      <c r="A10" s="9"/>
      <c r="B10" s="424" t="s">
        <v>385</v>
      </c>
      <c r="C10" s="424"/>
      <c r="D10" s="424"/>
      <c r="E10" s="424"/>
      <c r="F10" s="356" t="s">
        <v>11</v>
      </c>
      <c r="G10" s="357"/>
      <c r="H10" s="357"/>
      <c r="I10" s="344"/>
      <c r="K10" s="350"/>
      <c r="L10" s="351"/>
      <c r="M10" s="351"/>
      <c r="N10" s="352"/>
      <c r="O10" s="152">
        <v>2</v>
      </c>
      <c r="P10" s="135" t="s">
        <v>678</v>
      </c>
      <c r="Q10" s="6" t="s">
        <v>391</v>
      </c>
      <c r="R10" s="153">
        <v>0.0509375</v>
      </c>
      <c r="S10" s="52"/>
      <c r="T10" s="53"/>
      <c r="U10" s="53"/>
      <c r="V10" s="53"/>
      <c r="W10" s="53"/>
      <c r="X10" s="54"/>
      <c r="Z10" s="440" t="s">
        <v>1224</v>
      </c>
      <c r="AA10" s="440"/>
      <c r="AB10" s="440"/>
      <c r="AC10" s="208" t="s">
        <v>16</v>
      </c>
      <c r="AE10" s="5">
        <v>2</v>
      </c>
      <c r="AF10" s="6" t="s">
        <v>670</v>
      </c>
      <c r="AG10" s="6" t="s">
        <v>400</v>
      </c>
      <c r="AH10" s="490">
        <v>0.017465277777777777</v>
      </c>
    </row>
    <row r="11" spans="1:34" ht="38.25" customHeight="1" thickBot="1">
      <c r="A11" s="9"/>
      <c r="B11" s="349"/>
      <c r="C11" s="349"/>
      <c r="D11" s="349"/>
      <c r="E11" s="349"/>
      <c r="F11" s="345"/>
      <c r="G11" s="346"/>
      <c r="H11" s="346"/>
      <c r="I11" s="421"/>
      <c r="K11" s="39"/>
      <c r="L11" s="40"/>
      <c r="M11" s="40"/>
      <c r="N11" s="41"/>
      <c r="O11" s="152">
        <v>3</v>
      </c>
      <c r="P11" s="14" t="s">
        <v>1190</v>
      </c>
      <c r="Q11" s="16" t="s">
        <v>561</v>
      </c>
      <c r="R11" s="153">
        <v>0.0534375</v>
      </c>
      <c r="S11" s="52"/>
      <c r="T11" s="53"/>
      <c r="U11" s="53"/>
      <c r="V11" s="53"/>
      <c r="W11" s="53"/>
      <c r="X11" s="54"/>
      <c r="Z11" s="207">
        <v>1</v>
      </c>
      <c r="AA11" s="207" t="s">
        <v>20</v>
      </c>
      <c r="AB11" s="207" t="s">
        <v>21</v>
      </c>
      <c r="AC11" s="209" t="s">
        <v>1717</v>
      </c>
      <c r="AE11" s="5">
        <v>3</v>
      </c>
      <c r="AF11" s="501" t="s">
        <v>678</v>
      </c>
      <c r="AG11" s="6" t="s">
        <v>391</v>
      </c>
      <c r="AH11" s="490">
        <v>0.01752314814814815</v>
      </c>
    </row>
    <row r="12" spans="1:34" ht="12.75" customHeight="1" thickBot="1">
      <c r="A12" s="9"/>
      <c r="B12" s="4" t="s">
        <v>386</v>
      </c>
      <c r="C12" s="4" t="s">
        <v>387</v>
      </c>
      <c r="D12" s="4" t="s">
        <v>388</v>
      </c>
      <c r="E12" s="30" t="s">
        <v>389</v>
      </c>
      <c r="F12" s="345" t="s">
        <v>12</v>
      </c>
      <c r="G12" s="346"/>
      <c r="H12" s="346"/>
      <c r="I12" s="421"/>
      <c r="K12" s="52"/>
      <c r="L12" s="53"/>
      <c r="M12" s="56"/>
      <c r="N12" s="57"/>
      <c r="O12" s="152">
        <v>4</v>
      </c>
      <c r="P12" s="135" t="s">
        <v>659</v>
      </c>
      <c r="Q12" s="6" t="s">
        <v>397</v>
      </c>
      <c r="R12" s="153">
        <v>0.053969907407407404</v>
      </c>
      <c r="S12" s="52"/>
      <c r="U12" s="53"/>
      <c r="V12" s="53"/>
      <c r="W12" s="53"/>
      <c r="X12" s="54"/>
      <c r="Z12" s="207">
        <v>2</v>
      </c>
      <c r="AA12" s="207" t="s">
        <v>70</v>
      </c>
      <c r="AB12" s="207" t="s">
        <v>36</v>
      </c>
      <c r="AC12" s="209" t="s">
        <v>1718</v>
      </c>
      <c r="AE12" s="499">
        <v>4</v>
      </c>
      <c r="AF12" s="503" t="s">
        <v>692</v>
      </c>
      <c r="AG12" s="500" t="s">
        <v>416</v>
      </c>
      <c r="AH12" s="490">
        <v>0.017604166666666667</v>
      </c>
    </row>
    <row r="13" spans="1:34" ht="25.5" customHeight="1" thickBot="1">
      <c r="A13" s="9"/>
      <c r="B13" s="5">
        <v>1</v>
      </c>
      <c r="C13" s="135" t="s">
        <v>659</v>
      </c>
      <c r="D13" s="6" t="s">
        <v>397</v>
      </c>
      <c r="E13" s="31" t="s">
        <v>660</v>
      </c>
      <c r="F13" s="345" t="s">
        <v>13</v>
      </c>
      <c r="G13" s="346"/>
      <c r="H13" s="346"/>
      <c r="I13" s="421"/>
      <c r="K13" s="52"/>
      <c r="L13" s="142" t="s">
        <v>1208</v>
      </c>
      <c r="M13" s="56"/>
      <c r="N13" s="57"/>
      <c r="O13" s="152">
        <v>5</v>
      </c>
      <c r="P13" s="6" t="s">
        <v>789</v>
      </c>
      <c r="Q13" s="6" t="s">
        <v>464</v>
      </c>
      <c r="R13" s="153">
        <v>0.05423611111111112</v>
      </c>
      <c r="S13" s="52"/>
      <c r="T13" s="53"/>
      <c r="U13" s="53"/>
      <c r="V13" s="53"/>
      <c r="W13" s="53"/>
      <c r="X13" s="54"/>
      <c r="Z13" s="207">
        <v>3</v>
      </c>
      <c r="AA13" s="207" t="s">
        <v>25</v>
      </c>
      <c r="AB13" s="207" t="s">
        <v>26</v>
      </c>
      <c r="AC13" s="485">
        <v>39137</v>
      </c>
      <c r="AE13" s="5">
        <v>5</v>
      </c>
      <c r="AF13" s="502" t="s">
        <v>786</v>
      </c>
      <c r="AG13" s="6" t="s">
        <v>419</v>
      </c>
      <c r="AH13" s="490">
        <v>0.01778935185185185</v>
      </c>
    </row>
    <row r="14" spans="1:34" ht="26.25" customHeight="1" thickBot="1">
      <c r="A14" s="9"/>
      <c r="B14" s="5">
        <v>2</v>
      </c>
      <c r="C14" s="135" t="s">
        <v>1164</v>
      </c>
      <c r="D14" s="6" t="s">
        <v>397</v>
      </c>
      <c r="E14" s="31" t="s">
        <v>661</v>
      </c>
      <c r="F14" s="350"/>
      <c r="G14" s="351"/>
      <c r="H14" s="351"/>
      <c r="I14" s="352"/>
      <c r="K14" s="52"/>
      <c r="L14" s="145" t="s">
        <v>1209</v>
      </c>
      <c r="M14" s="56"/>
      <c r="N14" s="57"/>
      <c r="O14" s="152">
        <v>6</v>
      </c>
      <c r="P14" s="135" t="s">
        <v>698</v>
      </c>
      <c r="Q14" s="6" t="s">
        <v>432</v>
      </c>
      <c r="R14" s="153">
        <v>0.05427083333333333</v>
      </c>
      <c r="S14" s="52"/>
      <c r="T14" s="53"/>
      <c r="U14" s="53"/>
      <c r="V14" s="53"/>
      <c r="W14" s="53"/>
      <c r="X14" s="54"/>
      <c r="Z14" s="207">
        <v>4</v>
      </c>
      <c r="AA14" s="207" t="s">
        <v>1719</v>
      </c>
      <c r="AB14" s="207" t="s">
        <v>21</v>
      </c>
      <c r="AC14" s="209" t="s">
        <v>1720</v>
      </c>
      <c r="AE14" s="5">
        <v>6</v>
      </c>
      <c r="AF14" s="6" t="s">
        <v>1190</v>
      </c>
      <c r="AG14" s="6" t="s">
        <v>561</v>
      </c>
      <c r="AH14" s="490">
        <v>0.01778935185185185</v>
      </c>
    </row>
    <row r="15" spans="1:34" ht="12.75" customHeight="1">
      <c r="A15" s="9"/>
      <c r="B15" s="5">
        <v>3</v>
      </c>
      <c r="C15" s="14" t="s">
        <v>662</v>
      </c>
      <c r="D15" s="14" t="s">
        <v>437</v>
      </c>
      <c r="E15" s="31" t="s">
        <v>663</v>
      </c>
      <c r="F15" s="353" t="s">
        <v>14</v>
      </c>
      <c r="G15" s="354"/>
      <c r="H15" s="354"/>
      <c r="I15" s="355"/>
      <c r="K15" s="52"/>
      <c r="L15" s="53"/>
      <c r="M15" s="56"/>
      <c r="N15" s="57"/>
      <c r="O15" s="152">
        <v>7</v>
      </c>
      <c r="P15" s="6" t="s">
        <v>829</v>
      </c>
      <c r="Q15" s="6" t="s">
        <v>397</v>
      </c>
      <c r="R15" s="153">
        <v>0.05440972222222223</v>
      </c>
      <c r="S15" s="52"/>
      <c r="T15" s="53"/>
      <c r="U15" s="53"/>
      <c r="V15" s="53"/>
      <c r="W15" s="53"/>
      <c r="X15" s="54"/>
      <c r="Z15" s="207">
        <v>5</v>
      </c>
      <c r="AA15" s="207" t="s">
        <v>76</v>
      </c>
      <c r="AB15" s="207" t="s">
        <v>18</v>
      </c>
      <c r="AC15" s="209" t="s">
        <v>1721</v>
      </c>
      <c r="AE15" s="5">
        <v>7</v>
      </c>
      <c r="AF15" s="6" t="s">
        <v>659</v>
      </c>
      <c r="AG15" s="6" t="s">
        <v>397</v>
      </c>
      <c r="AH15" s="490">
        <v>0.017893518518518517</v>
      </c>
    </row>
    <row r="16" spans="1:34" ht="26.25" customHeight="1">
      <c r="A16" s="9"/>
      <c r="B16" s="5">
        <v>4</v>
      </c>
      <c r="C16" s="14" t="s">
        <v>664</v>
      </c>
      <c r="D16" s="6" t="s">
        <v>454</v>
      </c>
      <c r="E16" s="31" t="s">
        <v>665</v>
      </c>
      <c r="F16" s="417" t="s">
        <v>1218</v>
      </c>
      <c r="G16" s="418"/>
      <c r="H16" s="418"/>
      <c r="I16" s="419"/>
      <c r="J16" s="29"/>
      <c r="K16" s="67"/>
      <c r="L16" s="196" t="s">
        <v>1219</v>
      </c>
      <c r="M16" s="56"/>
      <c r="N16" s="57"/>
      <c r="O16" s="152">
        <v>8</v>
      </c>
      <c r="P16" s="6" t="s">
        <v>726</v>
      </c>
      <c r="Q16" s="6" t="s">
        <v>432</v>
      </c>
      <c r="R16" s="153">
        <v>0.054467592592592595</v>
      </c>
      <c r="S16" s="52"/>
      <c r="T16" s="53"/>
      <c r="U16" s="53"/>
      <c r="V16" s="53"/>
      <c r="W16" s="53"/>
      <c r="X16" s="54"/>
      <c r="Z16" s="207">
        <v>6</v>
      </c>
      <c r="AA16" s="207" t="s">
        <v>88</v>
      </c>
      <c r="AB16" s="207" t="s">
        <v>89</v>
      </c>
      <c r="AC16" s="209" t="s">
        <v>1722</v>
      </c>
      <c r="AE16" s="5">
        <v>8</v>
      </c>
      <c r="AF16" s="6" t="s">
        <v>765</v>
      </c>
      <c r="AG16" s="6" t="s">
        <v>397</v>
      </c>
      <c r="AH16" s="490">
        <v>0.018229166666666668</v>
      </c>
    </row>
    <row r="17" spans="1:34" ht="12.75" customHeight="1">
      <c r="A17" s="9"/>
      <c r="B17" s="5">
        <v>5</v>
      </c>
      <c r="C17" s="14" t="s">
        <v>666</v>
      </c>
      <c r="D17" s="14" t="s">
        <v>516</v>
      </c>
      <c r="E17" s="31" t="s">
        <v>667</v>
      </c>
      <c r="F17" s="39"/>
      <c r="G17" s="40"/>
      <c r="H17" s="40"/>
      <c r="I17" s="41"/>
      <c r="K17" s="52"/>
      <c r="L17" s="53"/>
      <c r="M17" s="56"/>
      <c r="N17" s="57"/>
      <c r="O17" s="152">
        <v>9</v>
      </c>
      <c r="P17" s="6" t="s">
        <v>786</v>
      </c>
      <c r="Q17" s="6" t="s">
        <v>419</v>
      </c>
      <c r="R17" s="153">
        <v>0.05465277777777777</v>
      </c>
      <c r="S17" s="55" t="s">
        <v>1217</v>
      </c>
      <c r="T17" s="53"/>
      <c r="U17" s="53"/>
      <c r="V17" s="117" t="s">
        <v>1168</v>
      </c>
      <c r="W17" s="118"/>
      <c r="X17" s="161" t="s">
        <v>1169</v>
      </c>
      <c r="Z17" s="207">
        <v>7</v>
      </c>
      <c r="AA17" s="207" t="s">
        <v>28</v>
      </c>
      <c r="AB17" s="207" t="s">
        <v>29</v>
      </c>
      <c r="AC17" s="209" t="s">
        <v>1723</v>
      </c>
      <c r="AE17" s="5">
        <v>9</v>
      </c>
      <c r="AF17" s="6" t="s">
        <v>789</v>
      </c>
      <c r="AG17" s="6" t="s">
        <v>464</v>
      </c>
      <c r="AH17" s="490">
        <v>0.018391203703703705</v>
      </c>
    </row>
    <row r="18" spans="1:34" ht="12.75" customHeight="1" thickBot="1">
      <c r="A18" s="9"/>
      <c r="B18" s="5">
        <v>6</v>
      </c>
      <c r="C18" s="14" t="s">
        <v>668</v>
      </c>
      <c r="D18" s="18" t="s">
        <v>394</v>
      </c>
      <c r="E18" s="31" t="s">
        <v>669</v>
      </c>
      <c r="F18" s="387" t="s">
        <v>15</v>
      </c>
      <c r="G18" s="388"/>
      <c r="H18" s="388"/>
      <c r="I18" s="137" t="s">
        <v>16</v>
      </c>
      <c r="J18" s="138"/>
      <c r="K18" s="387" t="s">
        <v>969</v>
      </c>
      <c r="L18" s="388"/>
      <c r="M18" s="388"/>
      <c r="N18" s="137" t="s">
        <v>16</v>
      </c>
      <c r="O18" s="152">
        <v>10</v>
      </c>
      <c r="P18" s="135" t="s">
        <v>727</v>
      </c>
      <c r="Q18" s="140" t="s">
        <v>555</v>
      </c>
      <c r="R18" s="153">
        <v>0.05475694444444445</v>
      </c>
      <c r="S18" s="195"/>
      <c r="T18" s="53"/>
      <c r="U18" s="53"/>
      <c r="V18" s="116" t="s">
        <v>1167</v>
      </c>
      <c r="W18" s="119" t="s">
        <v>1162</v>
      </c>
      <c r="X18" s="162" t="s">
        <v>1170</v>
      </c>
      <c r="Z18" s="207">
        <v>8</v>
      </c>
      <c r="AA18" s="207" t="s">
        <v>80</v>
      </c>
      <c r="AB18" s="207" t="s">
        <v>36</v>
      </c>
      <c r="AC18" s="485">
        <v>39350</v>
      </c>
      <c r="AE18" s="5">
        <v>10</v>
      </c>
      <c r="AF18" s="6" t="s">
        <v>1195</v>
      </c>
      <c r="AG18" s="6" t="s">
        <v>561</v>
      </c>
      <c r="AH18" s="490">
        <v>0.01849537037037037</v>
      </c>
    </row>
    <row r="19" spans="1:34" ht="13.5" customHeight="1" thickTop="1">
      <c r="A19" s="9"/>
      <c r="B19" s="5">
        <v>7</v>
      </c>
      <c r="C19" s="135" t="s">
        <v>670</v>
      </c>
      <c r="D19" s="6" t="s">
        <v>400</v>
      </c>
      <c r="E19" s="31" t="s">
        <v>671</v>
      </c>
      <c r="F19" s="44">
        <v>1</v>
      </c>
      <c r="G19" s="143" t="s">
        <v>17</v>
      </c>
      <c r="H19" s="45" t="s">
        <v>18</v>
      </c>
      <c r="I19" s="46" t="s">
        <v>19</v>
      </c>
      <c r="K19" s="44">
        <v>1</v>
      </c>
      <c r="L19" s="144" t="s">
        <v>20</v>
      </c>
      <c r="M19" s="45" t="s">
        <v>21</v>
      </c>
      <c r="N19" s="68" t="s">
        <v>970</v>
      </c>
      <c r="O19" s="152">
        <v>11</v>
      </c>
      <c r="P19" s="6" t="s">
        <v>672</v>
      </c>
      <c r="Q19" s="6" t="s">
        <v>498</v>
      </c>
      <c r="R19" s="153">
        <v>0.05517361111111111</v>
      </c>
      <c r="S19" s="163">
        <v>1</v>
      </c>
      <c r="T19" s="114" t="s">
        <v>20</v>
      </c>
      <c r="U19" s="45" t="s">
        <v>21</v>
      </c>
      <c r="V19" s="115">
        <v>2</v>
      </c>
      <c r="W19" s="115">
        <v>1</v>
      </c>
      <c r="X19" s="164">
        <f aca="true" t="shared" si="0" ref="X19:X50">MAX(V19+W19)</f>
        <v>3</v>
      </c>
      <c r="Z19" s="207">
        <v>9</v>
      </c>
      <c r="AA19" s="207" t="s">
        <v>101</v>
      </c>
      <c r="AB19" s="207" t="s">
        <v>68</v>
      </c>
      <c r="AC19" s="209" t="s">
        <v>1724</v>
      </c>
      <c r="AE19" s="5">
        <v>11</v>
      </c>
      <c r="AF19" s="6" t="s">
        <v>684</v>
      </c>
      <c r="AG19" s="6" t="s">
        <v>397</v>
      </c>
      <c r="AH19" s="490">
        <v>0.018634259259259257</v>
      </c>
    </row>
    <row r="20" spans="1:34" ht="38.25" customHeight="1">
      <c r="A20" s="9"/>
      <c r="B20" s="5">
        <v>8</v>
      </c>
      <c r="C20" s="14" t="s">
        <v>672</v>
      </c>
      <c r="D20" s="6" t="s">
        <v>498</v>
      </c>
      <c r="E20" s="31" t="s">
        <v>673</v>
      </c>
      <c r="F20" s="44">
        <v>2</v>
      </c>
      <c r="G20" s="144" t="s">
        <v>20</v>
      </c>
      <c r="H20" s="45" t="s">
        <v>21</v>
      </c>
      <c r="I20" s="48">
        <v>0.009780092592592592</v>
      </c>
      <c r="K20" s="44">
        <v>2</v>
      </c>
      <c r="L20" s="45" t="s">
        <v>77</v>
      </c>
      <c r="M20" s="45" t="s">
        <v>21</v>
      </c>
      <c r="N20" s="68">
        <v>0.051446759259259255</v>
      </c>
      <c r="O20" s="152">
        <v>12</v>
      </c>
      <c r="P20" s="6" t="s">
        <v>684</v>
      </c>
      <c r="Q20" s="6" t="s">
        <v>397</v>
      </c>
      <c r="R20" s="153">
        <v>0.055567129629629626</v>
      </c>
      <c r="S20" s="165">
        <v>2</v>
      </c>
      <c r="T20" s="49" t="s">
        <v>31</v>
      </c>
      <c r="U20" s="45" t="s">
        <v>32</v>
      </c>
      <c r="V20" s="122">
        <v>5</v>
      </c>
      <c r="W20" s="115">
        <v>7</v>
      </c>
      <c r="X20" s="164">
        <f t="shared" si="0"/>
        <v>12</v>
      </c>
      <c r="Z20" s="207">
        <v>10</v>
      </c>
      <c r="AA20" s="207" t="s">
        <v>1725</v>
      </c>
      <c r="AB20" s="207" t="s">
        <v>21</v>
      </c>
      <c r="AC20" s="209" t="s">
        <v>1726</v>
      </c>
      <c r="AE20" s="5">
        <v>12</v>
      </c>
      <c r="AF20" s="6" t="s">
        <v>1200</v>
      </c>
      <c r="AG20" s="6" t="s">
        <v>391</v>
      </c>
      <c r="AH20" s="490">
        <v>0.018831018518518518</v>
      </c>
    </row>
    <row r="21" spans="1:34" ht="25.5" customHeight="1">
      <c r="A21" s="9"/>
      <c r="B21" s="5">
        <v>9</v>
      </c>
      <c r="C21" s="135" t="s">
        <v>674</v>
      </c>
      <c r="D21" s="6" t="s">
        <v>432</v>
      </c>
      <c r="E21" s="31" t="s">
        <v>675</v>
      </c>
      <c r="F21" s="44">
        <v>3</v>
      </c>
      <c r="G21" s="45" t="s">
        <v>22</v>
      </c>
      <c r="H21" s="49" t="s">
        <v>23</v>
      </c>
      <c r="I21" s="46" t="s">
        <v>24</v>
      </c>
      <c r="K21" s="44">
        <v>3</v>
      </c>
      <c r="L21" s="143" t="s">
        <v>31</v>
      </c>
      <c r="M21" s="45" t="s">
        <v>32</v>
      </c>
      <c r="N21" s="68" t="s">
        <v>971</v>
      </c>
      <c r="O21" s="152">
        <v>13</v>
      </c>
      <c r="P21" s="6" t="s">
        <v>1191</v>
      </c>
      <c r="Q21" s="6" t="s">
        <v>483</v>
      </c>
      <c r="R21" s="153">
        <v>0.05569444444444444</v>
      </c>
      <c r="S21" s="165">
        <v>3</v>
      </c>
      <c r="T21" s="42" t="s">
        <v>45</v>
      </c>
      <c r="U21" s="45" t="s">
        <v>32</v>
      </c>
      <c r="V21" s="122">
        <v>13</v>
      </c>
      <c r="W21" s="115"/>
      <c r="X21" s="164">
        <f t="shared" si="0"/>
        <v>13</v>
      </c>
      <c r="Z21" s="207">
        <v>11</v>
      </c>
      <c r="AA21" s="207" t="s">
        <v>51</v>
      </c>
      <c r="AB21" s="207" t="s">
        <v>43</v>
      </c>
      <c r="AC21" s="209" t="s">
        <v>1727</v>
      </c>
      <c r="AE21" s="5">
        <v>13</v>
      </c>
      <c r="AF21" s="6" t="s">
        <v>757</v>
      </c>
      <c r="AG21" s="6" t="s">
        <v>419</v>
      </c>
      <c r="AH21" s="490">
        <v>0.01884259259259259</v>
      </c>
    </row>
    <row r="22" spans="1:34" ht="38.25" customHeight="1">
      <c r="A22" s="9"/>
      <c r="B22" s="5">
        <v>10</v>
      </c>
      <c r="C22" s="135" t="s">
        <v>676</v>
      </c>
      <c r="D22" s="6" t="s">
        <v>400</v>
      </c>
      <c r="E22" s="31" t="s">
        <v>677</v>
      </c>
      <c r="F22" s="44">
        <v>4</v>
      </c>
      <c r="G22" s="144" t="s">
        <v>25</v>
      </c>
      <c r="H22" s="45" t="s">
        <v>26</v>
      </c>
      <c r="I22" s="46" t="s">
        <v>27</v>
      </c>
      <c r="K22" s="44">
        <v>4</v>
      </c>
      <c r="L22" s="143" t="s">
        <v>38</v>
      </c>
      <c r="M22" s="50" t="s">
        <v>39</v>
      </c>
      <c r="N22" s="68" t="s">
        <v>972</v>
      </c>
      <c r="O22" s="152">
        <v>14</v>
      </c>
      <c r="P22" s="135" t="s">
        <v>674</v>
      </c>
      <c r="Q22" s="6" t="s">
        <v>432</v>
      </c>
      <c r="R22" s="153">
        <v>0.05603009259259259</v>
      </c>
      <c r="S22" s="166">
        <v>4</v>
      </c>
      <c r="T22" s="42" t="s">
        <v>38</v>
      </c>
      <c r="U22" s="50" t="s">
        <v>39</v>
      </c>
      <c r="V22" s="122">
        <v>10</v>
      </c>
      <c r="W22" s="115">
        <v>4</v>
      </c>
      <c r="X22" s="164">
        <f t="shared" si="0"/>
        <v>14</v>
      </c>
      <c r="Z22" s="207">
        <v>12</v>
      </c>
      <c r="AA22" s="498" t="s">
        <v>100</v>
      </c>
      <c r="AB22" s="207" t="s">
        <v>74</v>
      </c>
      <c r="AC22" s="209" t="s">
        <v>1728</v>
      </c>
      <c r="AE22" s="5">
        <v>14</v>
      </c>
      <c r="AF22" s="6" t="s">
        <v>694</v>
      </c>
      <c r="AG22" s="6" t="s">
        <v>400</v>
      </c>
      <c r="AH22" s="490">
        <v>0.01894675925925926</v>
      </c>
    </row>
    <row r="23" spans="1:34" ht="25.5" customHeight="1">
      <c r="A23" s="9"/>
      <c r="B23" s="5">
        <v>11</v>
      </c>
      <c r="C23" s="135" t="s">
        <v>678</v>
      </c>
      <c r="D23" s="6" t="s">
        <v>391</v>
      </c>
      <c r="E23" s="31" t="s">
        <v>679</v>
      </c>
      <c r="F23" s="44">
        <v>5</v>
      </c>
      <c r="G23" s="45" t="s">
        <v>28</v>
      </c>
      <c r="H23" s="45" t="s">
        <v>29</v>
      </c>
      <c r="I23" s="46" t="s">
        <v>30</v>
      </c>
      <c r="K23" s="44">
        <v>5</v>
      </c>
      <c r="L23" s="143" t="s">
        <v>41</v>
      </c>
      <c r="M23" s="45" t="s">
        <v>18</v>
      </c>
      <c r="N23" s="68" t="s">
        <v>973</v>
      </c>
      <c r="O23" s="152">
        <v>15</v>
      </c>
      <c r="P23" s="135" t="s">
        <v>670</v>
      </c>
      <c r="Q23" s="6" t="s">
        <v>400</v>
      </c>
      <c r="R23" s="153">
        <v>0.05625</v>
      </c>
      <c r="S23" s="166">
        <v>4</v>
      </c>
      <c r="T23" s="114" t="s">
        <v>25</v>
      </c>
      <c r="U23" s="45" t="s">
        <v>26</v>
      </c>
      <c r="V23" s="122">
        <v>4</v>
      </c>
      <c r="W23" s="115">
        <v>10</v>
      </c>
      <c r="X23" s="164">
        <f t="shared" si="0"/>
        <v>14</v>
      </c>
      <c r="Z23" s="207">
        <v>13</v>
      </c>
      <c r="AA23" s="207" t="s">
        <v>33</v>
      </c>
      <c r="AB23" s="207" t="s">
        <v>26</v>
      </c>
      <c r="AC23" s="485">
        <v>39228</v>
      </c>
      <c r="AE23" s="5">
        <v>15</v>
      </c>
      <c r="AF23" s="6" t="s">
        <v>676</v>
      </c>
      <c r="AG23" s="6" t="s">
        <v>400</v>
      </c>
      <c r="AH23" s="490">
        <v>0.01898148148148148</v>
      </c>
    </row>
    <row r="24" spans="1:34" ht="25.5" customHeight="1">
      <c r="A24" s="9"/>
      <c r="B24" s="5">
        <v>12</v>
      </c>
      <c r="C24" s="14" t="s">
        <v>680</v>
      </c>
      <c r="D24" s="6" t="s">
        <v>503</v>
      </c>
      <c r="E24" s="31" t="s">
        <v>681</v>
      </c>
      <c r="F24" s="44">
        <v>5</v>
      </c>
      <c r="G24" s="143" t="s">
        <v>31</v>
      </c>
      <c r="H24" s="45" t="s">
        <v>32</v>
      </c>
      <c r="I24" s="46" t="s">
        <v>30</v>
      </c>
      <c r="K24" s="44">
        <v>6</v>
      </c>
      <c r="L24" s="45" t="s">
        <v>72</v>
      </c>
      <c r="M24" s="45" t="s">
        <v>21</v>
      </c>
      <c r="N24" s="68" t="s">
        <v>974</v>
      </c>
      <c r="O24" s="152">
        <v>16</v>
      </c>
      <c r="P24" s="14" t="s">
        <v>767</v>
      </c>
      <c r="Q24" s="14" t="s">
        <v>768</v>
      </c>
      <c r="R24" s="153">
        <v>0.05626157407407407</v>
      </c>
      <c r="S24" s="165">
        <v>6</v>
      </c>
      <c r="T24" s="42" t="s">
        <v>41</v>
      </c>
      <c r="U24" s="45" t="s">
        <v>18</v>
      </c>
      <c r="V24" s="122">
        <v>10</v>
      </c>
      <c r="W24" s="115">
        <v>5</v>
      </c>
      <c r="X24" s="164">
        <f t="shared" si="0"/>
        <v>15</v>
      </c>
      <c r="Z24" s="207">
        <v>14</v>
      </c>
      <c r="AA24" s="207" t="s">
        <v>109</v>
      </c>
      <c r="AB24" s="207" t="s">
        <v>89</v>
      </c>
      <c r="AC24" s="209" t="s">
        <v>1729</v>
      </c>
      <c r="AE24" s="5">
        <v>16</v>
      </c>
      <c r="AF24" s="6" t="s">
        <v>1205</v>
      </c>
      <c r="AG24" s="6" t="s">
        <v>397</v>
      </c>
      <c r="AH24" s="490">
        <v>0.019085648148148147</v>
      </c>
    </row>
    <row r="25" spans="1:34" ht="38.25" customHeight="1">
      <c r="A25" s="9"/>
      <c r="B25" s="5">
        <v>13</v>
      </c>
      <c r="C25" s="110" t="s">
        <v>682</v>
      </c>
      <c r="D25" s="6" t="s">
        <v>432</v>
      </c>
      <c r="E25" s="31" t="s">
        <v>683</v>
      </c>
      <c r="F25" s="44">
        <v>7</v>
      </c>
      <c r="G25" s="45" t="s">
        <v>33</v>
      </c>
      <c r="H25" s="45" t="s">
        <v>26</v>
      </c>
      <c r="I25" s="46" t="s">
        <v>34</v>
      </c>
      <c r="K25" s="44">
        <v>7</v>
      </c>
      <c r="L25" s="143" t="s">
        <v>45</v>
      </c>
      <c r="M25" s="45" t="s">
        <v>32</v>
      </c>
      <c r="N25" s="68" t="s">
        <v>975</v>
      </c>
      <c r="O25" s="152">
        <v>17</v>
      </c>
      <c r="P25" s="14" t="s">
        <v>662</v>
      </c>
      <c r="Q25" s="14" t="s">
        <v>437</v>
      </c>
      <c r="R25" s="153">
        <v>0.05649305555555556</v>
      </c>
      <c r="S25" s="166">
        <v>7</v>
      </c>
      <c r="T25" s="80" t="s">
        <v>22</v>
      </c>
      <c r="U25" s="49" t="s">
        <v>23</v>
      </c>
      <c r="V25" s="122">
        <v>3</v>
      </c>
      <c r="W25" s="115">
        <v>14</v>
      </c>
      <c r="X25" s="164">
        <f t="shared" si="0"/>
        <v>17</v>
      </c>
      <c r="Z25" s="207">
        <v>15</v>
      </c>
      <c r="AA25" s="207" t="s">
        <v>1225</v>
      </c>
      <c r="AB25" s="207" t="s">
        <v>36</v>
      </c>
      <c r="AC25" s="209" t="s">
        <v>1730</v>
      </c>
      <c r="AE25" s="5">
        <v>17</v>
      </c>
      <c r="AF25" s="6" t="s">
        <v>696</v>
      </c>
      <c r="AG25" s="6" t="s">
        <v>422</v>
      </c>
      <c r="AH25" s="490">
        <v>0.01931712962962963</v>
      </c>
    </row>
    <row r="26" spans="1:34" ht="26.25" customHeight="1" thickBot="1">
      <c r="A26" s="9"/>
      <c r="B26" s="5">
        <v>14</v>
      </c>
      <c r="C26" s="14" t="s">
        <v>684</v>
      </c>
      <c r="D26" s="6" t="s">
        <v>397</v>
      </c>
      <c r="E26" s="31" t="s">
        <v>685</v>
      </c>
      <c r="F26" s="44">
        <v>7</v>
      </c>
      <c r="G26" s="45" t="s">
        <v>35</v>
      </c>
      <c r="H26" s="45" t="s">
        <v>32</v>
      </c>
      <c r="I26" s="46" t="s">
        <v>34</v>
      </c>
      <c r="K26" s="44">
        <v>8</v>
      </c>
      <c r="L26" s="143" t="s">
        <v>95</v>
      </c>
      <c r="M26" s="45" t="s">
        <v>18</v>
      </c>
      <c r="N26" s="68" t="s">
        <v>976</v>
      </c>
      <c r="O26" s="152">
        <v>18</v>
      </c>
      <c r="P26" s="14" t="s">
        <v>884</v>
      </c>
      <c r="Q26" s="14" t="s">
        <v>476</v>
      </c>
      <c r="R26" s="153">
        <v>0.056620370370370376</v>
      </c>
      <c r="S26" s="166">
        <v>8</v>
      </c>
      <c r="T26" s="80" t="s">
        <v>28</v>
      </c>
      <c r="U26" s="45" t="s">
        <v>29</v>
      </c>
      <c r="V26" s="122">
        <v>5</v>
      </c>
      <c r="W26" s="115">
        <v>16</v>
      </c>
      <c r="X26" s="164">
        <f t="shared" si="0"/>
        <v>21</v>
      </c>
      <c r="Z26" s="207">
        <v>16</v>
      </c>
      <c r="AA26" s="207" t="s">
        <v>132</v>
      </c>
      <c r="AB26" s="207" t="s">
        <v>65</v>
      </c>
      <c r="AC26" s="209" t="s">
        <v>1731</v>
      </c>
      <c r="AE26" s="5">
        <v>18</v>
      </c>
      <c r="AF26" s="6" t="s">
        <v>722</v>
      </c>
      <c r="AG26" s="6" t="s">
        <v>555</v>
      </c>
      <c r="AH26" s="490">
        <v>0.019351851851851853</v>
      </c>
    </row>
    <row r="27" spans="1:34" ht="27" customHeight="1" thickBot="1">
      <c r="A27" s="9"/>
      <c r="B27" s="5">
        <v>15</v>
      </c>
      <c r="C27" s="14" t="s">
        <v>686</v>
      </c>
      <c r="D27" s="6" t="s">
        <v>403</v>
      </c>
      <c r="E27" s="31" t="s">
        <v>687</v>
      </c>
      <c r="F27" s="44">
        <v>9</v>
      </c>
      <c r="G27" s="26" t="s">
        <v>1163</v>
      </c>
      <c r="H27" s="45" t="s">
        <v>36</v>
      </c>
      <c r="I27" s="46" t="s">
        <v>37</v>
      </c>
      <c r="K27" s="44">
        <v>9</v>
      </c>
      <c r="L27" s="143" t="s">
        <v>76</v>
      </c>
      <c r="M27" s="45" t="s">
        <v>18</v>
      </c>
      <c r="N27" s="68" t="s">
        <v>977</v>
      </c>
      <c r="O27" s="152">
        <v>19</v>
      </c>
      <c r="P27" s="14" t="s">
        <v>763</v>
      </c>
      <c r="Q27" s="14" t="s">
        <v>437</v>
      </c>
      <c r="R27" s="153">
        <v>0.05666666666666667</v>
      </c>
      <c r="S27" s="166">
        <v>9</v>
      </c>
      <c r="T27" s="80" t="s">
        <v>17</v>
      </c>
      <c r="U27" s="45" t="s">
        <v>18</v>
      </c>
      <c r="V27" s="115">
        <v>1</v>
      </c>
      <c r="W27" s="115">
        <v>21</v>
      </c>
      <c r="X27" s="164">
        <f t="shared" si="0"/>
        <v>22</v>
      </c>
      <c r="Z27" s="207">
        <v>17</v>
      </c>
      <c r="AA27" s="207" t="s">
        <v>1226</v>
      </c>
      <c r="AB27" s="207" t="s">
        <v>18</v>
      </c>
      <c r="AC27" s="209" t="s">
        <v>1732</v>
      </c>
      <c r="AE27" s="5">
        <v>19</v>
      </c>
      <c r="AF27" s="6" t="s">
        <v>739</v>
      </c>
      <c r="AG27" s="6" t="s">
        <v>532</v>
      </c>
      <c r="AH27" s="490">
        <v>0.019363425925925926</v>
      </c>
    </row>
    <row r="28" spans="1:34" ht="25.5" customHeight="1">
      <c r="A28" s="9"/>
      <c r="B28" s="5">
        <v>16</v>
      </c>
      <c r="C28" s="14" t="s">
        <v>688</v>
      </c>
      <c r="D28" s="6" t="s">
        <v>397</v>
      </c>
      <c r="E28" s="31" t="s">
        <v>689</v>
      </c>
      <c r="F28" s="44">
        <v>10</v>
      </c>
      <c r="G28" s="143" t="s">
        <v>38</v>
      </c>
      <c r="H28" s="50" t="s">
        <v>39</v>
      </c>
      <c r="I28" s="46" t="s">
        <v>40</v>
      </c>
      <c r="K28" s="44">
        <v>10</v>
      </c>
      <c r="L28" s="144" t="s">
        <v>25</v>
      </c>
      <c r="M28" s="45" t="s">
        <v>26</v>
      </c>
      <c r="N28" s="68" t="s">
        <v>978</v>
      </c>
      <c r="O28" s="152">
        <v>20</v>
      </c>
      <c r="P28" s="14" t="s">
        <v>710</v>
      </c>
      <c r="Q28" s="16" t="s">
        <v>561</v>
      </c>
      <c r="R28" s="153">
        <v>0.05677083333333333</v>
      </c>
      <c r="S28" s="166">
        <v>10</v>
      </c>
      <c r="T28" s="80" t="s">
        <v>47</v>
      </c>
      <c r="U28" s="45" t="s">
        <v>36</v>
      </c>
      <c r="V28" s="122">
        <v>14</v>
      </c>
      <c r="W28" s="115">
        <v>12</v>
      </c>
      <c r="X28" s="164">
        <f t="shared" si="0"/>
        <v>26</v>
      </c>
      <c r="Z28" s="207">
        <v>18</v>
      </c>
      <c r="AA28" s="207" t="s">
        <v>1733</v>
      </c>
      <c r="AB28" s="207" t="s">
        <v>32</v>
      </c>
      <c r="AC28" s="209" t="s">
        <v>1734</v>
      </c>
      <c r="AE28" s="5">
        <v>20</v>
      </c>
      <c r="AF28" s="6" t="s">
        <v>1508</v>
      </c>
      <c r="AG28" s="6" t="s">
        <v>403</v>
      </c>
      <c r="AH28" s="490">
        <v>0.01945601851851852</v>
      </c>
    </row>
    <row r="29" spans="1:34" ht="38.25" customHeight="1">
      <c r="A29" s="9"/>
      <c r="B29" s="5">
        <v>17</v>
      </c>
      <c r="C29" s="14" t="s">
        <v>690</v>
      </c>
      <c r="D29" s="6" t="s">
        <v>422</v>
      </c>
      <c r="E29" s="31" t="s">
        <v>691</v>
      </c>
      <c r="F29" s="44">
        <v>10</v>
      </c>
      <c r="G29" s="143" t="s">
        <v>41</v>
      </c>
      <c r="H29" s="45" t="s">
        <v>18</v>
      </c>
      <c r="I29" s="46" t="s">
        <v>40</v>
      </c>
      <c r="K29" s="44">
        <v>11</v>
      </c>
      <c r="L29" s="144" t="s">
        <v>51</v>
      </c>
      <c r="M29" s="69" t="s">
        <v>43</v>
      </c>
      <c r="N29" s="68" t="s">
        <v>979</v>
      </c>
      <c r="O29" s="152">
        <v>21</v>
      </c>
      <c r="P29" s="14" t="s">
        <v>774</v>
      </c>
      <c r="Q29" s="6" t="s">
        <v>403</v>
      </c>
      <c r="R29" s="153">
        <v>0.05694444444444444</v>
      </c>
      <c r="S29" s="166">
        <v>11</v>
      </c>
      <c r="T29" s="114" t="s">
        <v>51</v>
      </c>
      <c r="U29" s="73" t="s">
        <v>43</v>
      </c>
      <c r="V29" s="122">
        <v>16</v>
      </c>
      <c r="W29" s="115">
        <v>11</v>
      </c>
      <c r="X29" s="164">
        <f t="shared" si="0"/>
        <v>27</v>
      </c>
      <c r="Z29" s="207">
        <v>19</v>
      </c>
      <c r="AA29" s="207" t="s">
        <v>78</v>
      </c>
      <c r="AB29" s="207" t="s">
        <v>18</v>
      </c>
      <c r="AC29" s="209" t="s">
        <v>1735</v>
      </c>
      <c r="AE29" s="5">
        <v>21</v>
      </c>
      <c r="AF29" s="6" t="s">
        <v>884</v>
      </c>
      <c r="AG29" s="6" t="s">
        <v>476</v>
      </c>
      <c r="AH29" s="490">
        <v>0.019502314814814816</v>
      </c>
    </row>
    <row r="30" spans="1:34" ht="39" customHeight="1">
      <c r="A30" s="9"/>
      <c r="B30" s="113">
        <v>18</v>
      </c>
      <c r="C30" s="136" t="s">
        <v>692</v>
      </c>
      <c r="D30" s="25" t="s">
        <v>416</v>
      </c>
      <c r="E30" s="31" t="s">
        <v>693</v>
      </c>
      <c r="F30" s="44">
        <v>12</v>
      </c>
      <c r="G30" s="205" t="s">
        <v>1223</v>
      </c>
      <c r="H30" s="73" t="s">
        <v>43</v>
      </c>
      <c r="I30" s="46" t="s">
        <v>44</v>
      </c>
      <c r="K30" s="44">
        <v>12</v>
      </c>
      <c r="L30" s="45" t="s">
        <v>47</v>
      </c>
      <c r="M30" s="45" t="s">
        <v>36</v>
      </c>
      <c r="N30" s="68" t="s">
        <v>980</v>
      </c>
      <c r="O30" s="152">
        <v>22</v>
      </c>
      <c r="P30" s="6" t="s">
        <v>688</v>
      </c>
      <c r="Q30" s="6" t="s">
        <v>397</v>
      </c>
      <c r="R30" s="153">
        <v>0.056956018518518524</v>
      </c>
      <c r="S30" s="165">
        <v>20</v>
      </c>
      <c r="T30" s="84" t="s">
        <v>72</v>
      </c>
      <c r="U30" s="45" t="s">
        <v>21</v>
      </c>
      <c r="V30" s="122">
        <v>25</v>
      </c>
      <c r="W30" s="115">
        <v>6</v>
      </c>
      <c r="X30" s="164">
        <f t="shared" si="0"/>
        <v>31</v>
      </c>
      <c r="Z30" s="207">
        <v>20</v>
      </c>
      <c r="AA30" s="207" t="s">
        <v>63</v>
      </c>
      <c r="AB30" s="207" t="s">
        <v>21</v>
      </c>
      <c r="AC30" s="209" t="s">
        <v>1736</v>
      </c>
      <c r="AE30" s="5">
        <v>22</v>
      </c>
      <c r="AF30" s="6" t="s">
        <v>1517</v>
      </c>
      <c r="AG30" s="6" t="s">
        <v>498</v>
      </c>
      <c r="AH30" s="490">
        <v>0.01972222222222222</v>
      </c>
    </row>
    <row r="31" spans="1:34" ht="25.5" customHeight="1">
      <c r="A31" s="9"/>
      <c r="B31" s="5">
        <v>19</v>
      </c>
      <c r="C31" s="135" t="s">
        <v>694</v>
      </c>
      <c r="D31" s="6" t="s">
        <v>400</v>
      </c>
      <c r="E31" s="31" t="s">
        <v>695</v>
      </c>
      <c r="F31" s="44">
        <v>13</v>
      </c>
      <c r="G31" s="143" t="s">
        <v>45</v>
      </c>
      <c r="H31" s="45" t="s">
        <v>32</v>
      </c>
      <c r="I31" s="46" t="s">
        <v>46</v>
      </c>
      <c r="K31" s="44">
        <v>13</v>
      </c>
      <c r="L31" s="45" t="s">
        <v>163</v>
      </c>
      <c r="M31" s="49" t="s">
        <v>23</v>
      </c>
      <c r="N31" s="68" t="s">
        <v>981</v>
      </c>
      <c r="O31" s="154">
        <v>23</v>
      </c>
      <c r="P31" s="136" t="s">
        <v>692</v>
      </c>
      <c r="Q31" s="25" t="s">
        <v>416</v>
      </c>
      <c r="R31" s="153">
        <v>0.056956018518518524</v>
      </c>
      <c r="S31" s="165">
        <v>20</v>
      </c>
      <c r="T31" s="84" t="s">
        <v>77</v>
      </c>
      <c r="U31" s="45" t="s">
        <v>21</v>
      </c>
      <c r="V31" s="122">
        <v>29</v>
      </c>
      <c r="W31" s="115">
        <v>2</v>
      </c>
      <c r="X31" s="164">
        <f t="shared" si="0"/>
        <v>31</v>
      </c>
      <c r="Z31" s="207">
        <v>21</v>
      </c>
      <c r="AA31" s="207" t="s">
        <v>38</v>
      </c>
      <c r="AB31" s="207" t="s">
        <v>39</v>
      </c>
      <c r="AC31" s="209" t="s">
        <v>1737</v>
      </c>
      <c r="AE31" s="5">
        <v>23</v>
      </c>
      <c r="AF31" s="6" t="s">
        <v>962</v>
      </c>
      <c r="AG31" s="6" t="s">
        <v>555</v>
      </c>
      <c r="AH31" s="490">
        <v>0.01989583333333333</v>
      </c>
    </row>
    <row r="32" spans="1:34" ht="25.5" customHeight="1">
      <c r="A32" s="9"/>
      <c r="B32" s="5">
        <v>20</v>
      </c>
      <c r="C32" s="14" t="s">
        <v>696</v>
      </c>
      <c r="D32" s="6" t="s">
        <v>422</v>
      </c>
      <c r="E32" s="31" t="s">
        <v>697</v>
      </c>
      <c r="F32" s="44">
        <v>14</v>
      </c>
      <c r="G32" s="45" t="s">
        <v>47</v>
      </c>
      <c r="H32" s="45" t="s">
        <v>36</v>
      </c>
      <c r="I32" s="46" t="s">
        <v>48</v>
      </c>
      <c r="K32" s="44">
        <v>14</v>
      </c>
      <c r="L32" s="45" t="s">
        <v>22</v>
      </c>
      <c r="M32" s="49" t="s">
        <v>23</v>
      </c>
      <c r="N32" s="68" t="s">
        <v>982</v>
      </c>
      <c r="O32" s="152">
        <v>24</v>
      </c>
      <c r="P32" s="6" t="s">
        <v>696</v>
      </c>
      <c r="Q32" s="6" t="s">
        <v>422</v>
      </c>
      <c r="R32" s="153">
        <v>0.05728009259259259</v>
      </c>
      <c r="S32" s="165">
        <v>22</v>
      </c>
      <c r="T32" s="84" t="s">
        <v>33</v>
      </c>
      <c r="U32" s="45" t="s">
        <v>26</v>
      </c>
      <c r="V32" s="122">
        <v>7</v>
      </c>
      <c r="W32" s="115">
        <v>26</v>
      </c>
      <c r="X32" s="164">
        <f t="shared" si="0"/>
        <v>33</v>
      </c>
      <c r="Z32" s="207">
        <v>22</v>
      </c>
      <c r="AA32" s="207" t="s">
        <v>105</v>
      </c>
      <c r="AB32" s="207" t="s">
        <v>26</v>
      </c>
      <c r="AC32" s="209" t="s">
        <v>1738</v>
      </c>
      <c r="AE32" s="5">
        <v>24</v>
      </c>
      <c r="AF32" s="6" t="s">
        <v>782</v>
      </c>
      <c r="AG32" s="6" t="s">
        <v>419</v>
      </c>
      <c r="AH32" s="490">
        <v>0.019918981481481482</v>
      </c>
    </row>
    <row r="33" spans="1:34" ht="25.5" customHeight="1">
      <c r="A33" s="9"/>
      <c r="B33" s="5">
        <v>21</v>
      </c>
      <c r="C33" s="135" t="s">
        <v>698</v>
      </c>
      <c r="D33" s="6" t="s">
        <v>432</v>
      </c>
      <c r="E33" s="31" t="s">
        <v>699</v>
      </c>
      <c r="F33" s="44">
        <v>14</v>
      </c>
      <c r="G33" s="45" t="s">
        <v>49</v>
      </c>
      <c r="H33" s="74" t="s">
        <v>50</v>
      </c>
      <c r="I33" s="46" t="s">
        <v>48</v>
      </c>
      <c r="K33" s="44">
        <v>15</v>
      </c>
      <c r="L33" s="45" t="s">
        <v>983</v>
      </c>
      <c r="M33" s="45" t="s">
        <v>26</v>
      </c>
      <c r="N33" s="68" t="s">
        <v>984</v>
      </c>
      <c r="O33" s="152">
        <v>25</v>
      </c>
      <c r="P33" s="135" t="s">
        <v>676</v>
      </c>
      <c r="Q33" s="6" t="s">
        <v>400</v>
      </c>
      <c r="R33" s="153">
        <v>0.05741898148148148</v>
      </c>
      <c r="S33" s="165">
        <v>23</v>
      </c>
      <c r="T33" s="42" t="s">
        <v>76</v>
      </c>
      <c r="U33" s="45" t="s">
        <v>18</v>
      </c>
      <c r="V33" s="122">
        <v>28</v>
      </c>
      <c r="W33" s="115">
        <v>9</v>
      </c>
      <c r="X33" s="164">
        <f t="shared" si="0"/>
        <v>37</v>
      </c>
      <c r="Z33" s="207">
        <v>23</v>
      </c>
      <c r="AA33" s="207" t="s">
        <v>1739</v>
      </c>
      <c r="AB33" s="207" t="s">
        <v>29</v>
      </c>
      <c r="AC33" s="485">
        <v>39352</v>
      </c>
      <c r="AE33" s="5">
        <v>25</v>
      </c>
      <c r="AF33" s="6" t="s">
        <v>829</v>
      </c>
      <c r="AG33" s="6" t="s">
        <v>397</v>
      </c>
      <c r="AH33" s="490">
        <v>0.019918981481481482</v>
      </c>
    </row>
    <row r="34" spans="1:34" ht="39" customHeight="1">
      <c r="A34" s="9"/>
      <c r="B34" s="5">
        <v>22</v>
      </c>
      <c r="C34" s="135" t="s">
        <v>700</v>
      </c>
      <c r="D34" s="6" t="s">
        <v>400</v>
      </c>
      <c r="E34" s="31" t="s">
        <v>701</v>
      </c>
      <c r="F34" s="146" t="s">
        <v>1210</v>
      </c>
      <c r="G34" s="204" t="s">
        <v>1222</v>
      </c>
      <c r="H34" s="73" t="s">
        <v>43</v>
      </c>
      <c r="I34" s="46" t="s">
        <v>52</v>
      </c>
      <c r="K34" s="44">
        <v>16</v>
      </c>
      <c r="L34" s="45" t="s">
        <v>28</v>
      </c>
      <c r="M34" s="45" t="s">
        <v>29</v>
      </c>
      <c r="N34" s="68" t="s">
        <v>985</v>
      </c>
      <c r="O34" s="152">
        <v>26</v>
      </c>
      <c r="P34" s="6" t="s">
        <v>782</v>
      </c>
      <c r="Q34" s="6" t="s">
        <v>419</v>
      </c>
      <c r="R34" s="153">
        <v>0.057743055555555554</v>
      </c>
      <c r="S34" s="166">
        <v>23</v>
      </c>
      <c r="T34" s="42" t="s">
        <v>59</v>
      </c>
      <c r="U34" s="45" t="s">
        <v>36</v>
      </c>
      <c r="V34" s="122">
        <v>19</v>
      </c>
      <c r="W34" s="115">
        <v>18</v>
      </c>
      <c r="X34" s="164">
        <f t="shared" si="0"/>
        <v>37</v>
      </c>
      <c r="Z34" s="207">
        <v>24</v>
      </c>
      <c r="AA34" s="207" t="s">
        <v>1740</v>
      </c>
      <c r="AB34" s="207" t="s">
        <v>21</v>
      </c>
      <c r="AC34" s="485">
        <v>39413</v>
      </c>
      <c r="AE34" s="5">
        <v>26</v>
      </c>
      <c r="AF34" s="6" t="s">
        <v>750</v>
      </c>
      <c r="AG34" s="6" t="s">
        <v>394</v>
      </c>
      <c r="AH34" s="490">
        <v>0.020196759259259258</v>
      </c>
    </row>
    <row r="35" spans="1:34" ht="26.25" customHeight="1" thickBot="1">
      <c r="A35" s="9"/>
      <c r="B35" s="5">
        <v>23</v>
      </c>
      <c r="C35" s="14" t="s">
        <v>702</v>
      </c>
      <c r="D35" s="6" t="s">
        <v>400</v>
      </c>
      <c r="E35" s="31" t="s">
        <v>703</v>
      </c>
      <c r="F35" s="44">
        <v>17</v>
      </c>
      <c r="G35" s="143" t="s">
        <v>53</v>
      </c>
      <c r="H35" s="45" t="s">
        <v>54</v>
      </c>
      <c r="I35" s="46" t="s">
        <v>55</v>
      </c>
      <c r="K35" s="44">
        <v>16</v>
      </c>
      <c r="L35" s="45" t="s">
        <v>103</v>
      </c>
      <c r="M35" s="45" t="s">
        <v>57</v>
      </c>
      <c r="N35" s="68" t="s">
        <v>985</v>
      </c>
      <c r="O35" s="152">
        <v>27</v>
      </c>
      <c r="P35" s="135" t="s">
        <v>694</v>
      </c>
      <c r="Q35" s="6" t="s">
        <v>400</v>
      </c>
      <c r="R35" s="153">
        <v>0.05851851851851852</v>
      </c>
      <c r="S35" s="166">
        <v>25</v>
      </c>
      <c r="T35" s="42" t="s">
        <v>53</v>
      </c>
      <c r="U35" s="45" t="s">
        <v>54</v>
      </c>
      <c r="V35" s="122">
        <v>17</v>
      </c>
      <c r="W35" s="115">
        <v>29</v>
      </c>
      <c r="X35" s="164">
        <f t="shared" si="0"/>
        <v>46</v>
      </c>
      <c r="Z35" s="207">
        <v>25</v>
      </c>
      <c r="AA35" s="207" t="s">
        <v>226</v>
      </c>
      <c r="AB35" s="207" t="s">
        <v>26</v>
      </c>
      <c r="AC35" s="209" t="s">
        <v>1741</v>
      </c>
      <c r="AE35" s="5">
        <v>27</v>
      </c>
      <c r="AF35" s="6" t="s">
        <v>710</v>
      </c>
      <c r="AG35" s="6" t="s">
        <v>561</v>
      </c>
      <c r="AH35" s="490">
        <v>0.02050925925925926</v>
      </c>
    </row>
    <row r="36" spans="1:34" ht="39" customHeight="1" thickBot="1">
      <c r="A36" s="9"/>
      <c r="B36" s="5">
        <v>24</v>
      </c>
      <c r="C36" s="14" t="s">
        <v>704</v>
      </c>
      <c r="D36" s="6" t="s">
        <v>532</v>
      </c>
      <c r="E36" s="31" t="s">
        <v>705</v>
      </c>
      <c r="F36" s="44">
        <v>18</v>
      </c>
      <c r="G36" s="45" t="s">
        <v>56</v>
      </c>
      <c r="H36" s="45" t="s">
        <v>57</v>
      </c>
      <c r="I36" s="46" t="s">
        <v>58</v>
      </c>
      <c r="K36" s="44">
        <v>18</v>
      </c>
      <c r="L36" s="26" t="s">
        <v>59</v>
      </c>
      <c r="M36" s="45" t="s">
        <v>36</v>
      </c>
      <c r="N36" s="68" t="s">
        <v>986</v>
      </c>
      <c r="O36" s="152">
        <v>28</v>
      </c>
      <c r="P36" s="6" t="s">
        <v>720</v>
      </c>
      <c r="Q36" s="6" t="s">
        <v>391</v>
      </c>
      <c r="R36" s="153">
        <v>0.0587962962962963</v>
      </c>
      <c r="S36" s="166">
        <v>25</v>
      </c>
      <c r="T36" s="104" t="s">
        <v>73</v>
      </c>
      <c r="U36" s="51" t="s">
        <v>74</v>
      </c>
      <c r="V36" s="123">
        <v>26</v>
      </c>
      <c r="W36" s="115">
        <v>20</v>
      </c>
      <c r="X36" s="164">
        <f t="shared" si="0"/>
        <v>46</v>
      </c>
      <c r="Z36" s="207">
        <v>26</v>
      </c>
      <c r="AA36" s="207" t="s">
        <v>59</v>
      </c>
      <c r="AB36" s="207" t="s">
        <v>36</v>
      </c>
      <c r="AC36" s="209" t="s">
        <v>1742</v>
      </c>
      <c r="AE36" s="5">
        <v>28</v>
      </c>
      <c r="AF36" s="6" t="s">
        <v>744</v>
      </c>
      <c r="AG36" s="6" t="s">
        <v>532</v>
      </c>
      <c r="AH36" s="490">
        <v>0.020532407407407405</v>
      </c>
    </row>
    <row r="37" spans="1:34" ht="26.25" customHeight="1" thickBot="1">
      <c r="A37" s="9"/>
      <c r="B37" s="5">
        <v>25</v>
      </c>
      <c r="C37" s="14" t="s">
        <v>706</v>
      </c>
      <c r="D37" s="111" t="s">
        <v>437</v>
      </c>
      <c r="E37" s="31" t="s">
        <v>707</v>
      </c>
      <c r="F37" s="44">
        <v>19</v>
      </c>
      <c r="G37" s="26" t="s">
        <v>59</v>
      </c>
      <c r="H37" s="45" t="s">
        <v>36</v>
      </c>
      <c r="I37" s="46" t="s">
        <v>60</v>
      </c>
      <c r="K37" s="44">
        <v>19</v>
      </c>
      <c r="L37" s="47" t="s">
        <v>105</v>
      </c>
      <c r="M37" s="45" t="s">
        <v>26</v>
      </c>
      <c r="N37" s="68" t="s">
        <v>987</v>
      </c>
      <c r="O37" s="152">
        <v>29</v>
      </c>
      <c r="P37" s="14" t="s">
        <v>962</v>
      </c>
      <c r="Q37" s="140" t="s">
        <v>555</v>
      </c>
      <c r="R37" s="153">
        <v>0.05883101851851852</v>
      </c>
      <c r="S37" s="167">
        <v>27</v>
      </c>
      <c r="T37" s="128" t="s">
        <v>63</v>
      </c>
      <c r="U37" s="49" t="s">
        <v>21</v>
      </c>
      <c r="V37" s="122">
        <v>20</v>
      </c>
      <c r="W37" s="115">
        <v>27</v>
      </c>
      <c r="X37" s="164">
        <f t="shared" si="0"/>
        <v>47</v>
      </c>
      <c r="Z37" s="207">
        <v>27</v>
      </c>
      <c r="AA37" s="207" t="s">
        <v>56</v>
      </c>
      <c r="AB37" s="207" t="s">
        <v>57</v>
      </c>
      <c r="AC37" s="209" t="s">
        <v>1743</v>
      </c>
      <c r="AE37" s="5">
        <v>28</v>
      </c>
      <c r="AF37" s="6" t="s">
        <v>1191</v>
      </c>
      <c r="AG37" s="6" t="s">
        <v>483</v>
      </c>
      <c r="AH37" s="490">
        <v>0.020532407407407405</v>
      </c>
    </row>
    <row r="38" spans="1:34" ht="51" customHeight="1">
      <c r="A38" s="9"/>
      <c r="B38" s="5">
        <v>26</v>
      </c>
      <c r="C38" s="17" t="s">
        <v>708</v>
      </c>
      <c r="D38" s="6" t="s">
        <v>391</v>
      </c>
      <c r="E38" s="31" t="s">
        <v>709</v>
      </c>
      <c r="F38" s="44">
        <v>20</v>
      </c>
      <c r="G38" s="45" t="s">
        <v>61</v>
      </c>
      <c r="H38" s="45" t="s">
        <v>29</v>
      </c>
      <c r="I38" s="46" t="s">
        <v>62</v>
      </c>
      <c r="K38" s="76">
        <v>20</v>
      </c>
      <c r="L38" s="141" t="s">
        <v>73</v>
      </c>
      <c r="M38" s="51" t="s">
        <v>74</v>
      </c>
      <c r="N38" s="68" t="s">
        <v>988</v>
      </c>
      <c r="O38" s="152">
        <v>30</v>
      </c>
      <c r="P38" s="136" t="s">
        <v>714</v>
      </c>
      <c r="Q38" s="25" t="s">
        <v>416</v>
      </c>
      <c r="R38" s="153">
        <v>0.0590162037037037</v>
      </c>
      <c r="S38" s="167">
        <v>28</v>
      </c>
      <c r="T38" s="128" t="s">
        <v>56</v>
      </c>
      <c r="U38" s="45" t="s">
        <v>57</v>
      </c>
      <c r="V38" s="122">
        <v>18</v>
      </c>
      <c r="W38" s="115">
        <v>32</v>
      </c>
      <c r="X38" s="164">
        <f t="shared" si="0"/>
        <v>50</v>
      </c>
      <c r="Z38" s="207">
        <v>28</v>
      </c>
      <c r="AA38" s="207" t="s">
        <v>130</v>
      </c>
      <c r="AB38" s="207" t="s">
        <v>126</v>
      </c>
      <c r="AC38" s="209" t="s">
        <v>1744</v>
      </c>
      <c r="AE38" s="5">
        <v>30</v>
      </c>
      <c r="AF38" s="6" t="s">
        <v>1507</v>
      </c>
      <c r="AG38" s="6" t="s">
        <v>403</v>
      </c>
      <c r="AH38" s="490">
        <v>0.020613425925925927</v>
      </c>
    </row>
    <row r="39" spans="1:34" ht="25.5" customHeight="1">
      <c r="A39" s="9"/>
      <c r="B39" s="5">
        <v>27</v>
      </c>
      <c r="C39" s="14" t="s">
        <v>710</v>
      </c>
      <c r="D39" s="16" t="s">
        <v>561</v>
      </c>
      <c r="E39" s="31" t="s">
        <v>711</v>
      </c>
      <c r="F39" s="44">
        <v>20</v>
      </c>
      <c r="G39" s="45" t="s">
        <v>63</v>
      </c>
      <c r="H39" s="49" t="s">
        <v>21</v>
      </c>
      <c r="I39" s="46" t="s">
        <v>62</v>
      </c>
      <c r="K39" s="44">
        <v>21</v>
      </c>
      <c r="L39" s="143" t="s">
        <v>17</v>
      </c>
      <c r="M39" s="45" t="s">
        <v>18</v>
      </c>
      <c r="N39" s="68" t="s">
        <v>989</v>
      </c>
      <c r="O39" s="152">
        <v>31</v>
      </c>
      <c r="P39" s="6" t="s">
        <v>690</v>
      </c>
      <c r="Q39" s="6" t="s">
        <v>422</v>
      </c>
      <c r="R39" s="153">
        <v>0.05922453703703704</v>
      </c>
      <c r="S39" s="167">
        <v>29</v>
      </c>
      <c r="T39" s="128" t="s">
        <v>96</v>
      </c>
      <c r="U39" s="45" t="s">
        <v>26</v>
      </c>
      <c r="V39" s="122">
        <v>40</v>
      </c>
      <c r="W39" s="115">
        <v>15</v>
      </c>
      <c r="X39" s="164">
        <f t="shared" si="0"/>
        <v>55</v>
      </c>
      <c r="Z39" s="207">
        <v>29</v>
      </c>
      <c r="AA39" s="207" t="s">
        <v>17</v>
      </c>
      <c r="AB39" s="207" t="s">
        <v>18</v>
      </c>
      <c r="AC39" s="209" t="s">
        <v>1745</v>
      </c>
      <c r="AE39" s="5">
        <v>31</v>
      </c>
      <c r="AF39" s="6" t="s">
        <v>754</v>
      </c>
      <c r="AG39" s="6" t="s">
        <v>561</v>
      </c>
      <c r="AH39" s="490">
        <v>0.020729166666666667</v>
      </c>
    </row>
    <row r="40" spans="1:34" ht="38.25" customHeight="1">
      <c r="A40" s="9"/>
      <c r="B40" s="5">
        <v>28</v>
      </c>
      <c r="C40" s="17" t="s">
        <v>712</v>
      </c>
      <c r="D40" s="17" t="s">
        <v>476</v>
      </c>
      <c r="E40" s="31" t="s">
        <v>713</v>
      </c>
      <c r="F40" s="44">
        <v>22</v>
      </c>
      <c r="G40" s="45" t="s">
        <v>64</v>
      </c>
      <c r="H40" s="45" t="s">
        <v>65</v>
      </c>
      <c r="I40" s="46" t="s">
        <v>66</v>
      </c>
      <c r="K40" s="44">
        <v>22</v>
      </c>
      <c r="L40" s="45" t="s">
        <v>101</v>
      </c>
      <c r="M40" s="45" t="s">
        <v>68</v>
      </c>
      <c r="N40" s="68" t="s">
        <v>990</v>
      </c>
      <c r="O40" s="152">
        <v>32</v>
      </c>
      <c r="P40" s="6" t="s">
        <v>754</v>
      </c>
      <c r="Q40" s="16" t="s">
        <v>561</v>
      </c>
      <c r="R40" s="153">
        <v>0.05923611111111111</v>
      </c>
      <c r="S40" s="167">
        <v>30</v>
      </c>
      <c r="T40" s="128" t="s">
        <v>35</v>
      </c>
      <c r="U40" s="45" t="s">
        <v>32</v>
      </c>
      <c r="V40" s="122">
        <v>7</v>
      </c>
      <c r="W40" s="115">
        <v>49</v>
      </c>
      <c r="X40" s="164">
        <f t="shared" si="0"/>
        <v>56</v>
      </c>
      <c r="Z40" s="207">
        <v>30</v>
      </c>
      <c r="AA40" s="207" t="s">
        <v>148</v>
      </c>
      <c r="AB40" s="207" t="s">
        <v>54</v>
      </c>
      <c r="AC40" s="485">
        <v>39383</v>
      </c>
      <c r="AE40" s="5">
        <v>32</v>
      </c>
      <c r="AF40" s="6" t="s">
        <v>963</v>
      </c>
      <c r="AG40" s="6" t="s">
        <v>483</v>
      </c>
      <c r="AH40" s="490">
        <v>0.020810185185185185</v>
      </c>
    </row>
    <row r="41" spans="1:34" ht="25.5" customHeight="1">
      <c r="A41" s="9"/>
      <c r="B41" s="113">
        <v>29</v>
      </c>
      <c r="C41" s="136" t="s">
        <v>714</v>
      </c>
      <c r="D41" s="24" t="s">
        <v>416</v>
      </c>
      <c r="E41" s="31" t="s">
        <v>715</v>
      </c>
      <c r="F41" s="44">
        <v>23</v>
      </c>
      <c r="G41" s="45" t="s">
        <v>67</v>
      </c>
      <c r="H41" s="45" t="s">
        <v>68</v>
      </c>
      <c r="I41" s="46" t="s">
        <v>69</v>
      </c>
      <c r="K41" s="44">
        <v>23</v>
      </c>
      <c r="L41" s="45" t="s">
        <v>84</v>
      </c>
      <c r="M41" s="45" t="s">
        <v>32</v>
      </c>
      <c r="N41" s="68" t="s">
        <v>991</v>
      </c>
      <c r="O41" s="152">
        <v>33</v>
      </c>
      <c r="P41" s="6" t="s">
        <v>1192</v>
      </c>
      <c r="Q41" s="6" t="s">
        <v>391</v>
      </c>
      <c r="R41" s="153">
        <v>0.0592824074074074</v>
      </c>
      <c r="S41" s="167">
        <v>31</v>
      </c>
      <c r="T41" s="128" t="s">
        <v>84</v>
      </c>
      <c r="U41" s="45" t="s">
        <v>32</v>
      </c>
      <c r="V41" s="122">
        <v>34</v>
      </c>
      <c r="W41" s="115">
        <v>23</v>
      </c>
      <c r="X41" s="164">
        <f t="shared" si="0"/>
        <v>57</v>
      </c>
      <c r="Z41" s="207">
        <v>31</v>
      </c>
      <c r="AA41" s="207" t="s">
        <v>135</v>
      </c>
      <c r="AB41" s="207" t="s">
        <v>108</v>
      </c>
      <c r="AC41" s="485">
        <v>39414</v>
      </c>
      <c r="AE41" s="5">
        <v>33</v>
      </c>
      <c r="AF41" s="6" t="s">
        <v>949</v>
      </c>
      <c r="AG41" s="6" t="s">
        <v>437</v>
      </c>
      <c r="AH41" s="490">
        <v>0.020833333333333332</v>
      </c>
    </row>
    <row r="42" spans="1:34" ht="25.5" customHeight="1">
      <c r="A42" s="9"/>
      <c r="B42" s="5">
        <v>30</v>
      </c>
      <c r="C42" s="14" t="s">
        <v>716</v>
      </c>
      <c r="D42" s="6" t="s">
        <v>498</v>
      </c>
      <c r="E42" s="31" t="s">
        <v>717</v>
      </c>
      <c r="F42" s="44">
        <v>24</v>
      </c>
      <c r="G42" s="45" t="s">
        <v>70</v>
      </c>
      <c r="H42" s="45" t="s">
        <v>36</v>
      </c>
      <c r="I42" s="46" t="s">
        <v>71</v>
      </c>
      <c r="K42" s="44">
        <v>24</v>
      </c>
      <c r="L42" s="45" t="s">
        <v>88</v>
      </c>
      <c r="M42" s="45" t="s">
        <v>89</v>
      </c>
      <c r="N42" s="68" t="s">
        <v>992</v>
      </c>
      <c r="O42" s="152">
        <v>34</v>
      </c>
      <c r="P42" s="6" t="s">
        <v>1193</v>
      </c>
      <c r="Q42" s="6" t="s">
        <v>432</v>
      </c>
      <c r="R42" s="153">
        <v>0.05990740740740741</v>
      </c>
      <c r="S42" s="167">
        <v>32</v>
      </c>
      <c r="T42" s="128" t="s">
        <v>88</v>
      </c>
      <c r="U42" s="45" t="s">
        <v>89</v>
      </c>
      <c r="V42" s="122">
        <v>36</v>
      </c>
      <c r="W42" s="115">
        <v>24</v>
      </c>
      <c r="X42" s="164">
        <f t="shared" si="0"/>
        <v>60</v>
      </c>
      <c r="Z42" s="207">
        <v>32</v>
      </c>
      <c r="AA42" s="207" t="s">
        <v>95</v>
      </c>
      <c r="AB42" s="207" t="s">
        <v>18</v>
      </c>
      <c r="AC42" s="209" t="s">
        <v>1746</v>
      </c>
      <c r="AE42" s="5">
        <v>34</v>
      </c>
      <c r="AF42" s="6" t="s">
        <v>672</v>
      </c>
      <c r="AG42" s="6" t="s">
        <v>498</v>
      </c>
      <c r="AH42" s="490">
        <v>0.02090277777777778</v>
      </c>
    </row>
    <row r="43" spans="1:34" ht="39" customHeight="1" thickBot="1">
      <c r="A43" s="9"/>
      <c r="B43" s="5">
        <v>31</v>
      </c>
      <c r="C43" s="6" t="s">
        <v>718</v>
      </c>
      <c r="D43" s="6" t="s">
        <v>483</v>
      </c>
      <c r="E43" s="31" t="s">
        <v>719</v>
      </c>
      <c r="F43" s="44">
        <v>25</v>
      </c>
      <c r="G43" s="45" t="s">
        <v>72</v>
      </c>
      <c r="H43" s="45" t="s">
        <v>21</v>
      </c>
      <c r="I43" s="48">
        <v>0.010439814814814813</v>
      </c>
      <c r="K43" s="44">
        <v>25</v>
      </c>
      <c r="L43" s="45" t="s">
        <v>121</v>
      </c>
      <c r="M43" s="45" t="s">
        <v>54</v>
      </c>
      <c r="N43" s="68" t="s">
        <v>993</v>
      </c>
      <c r="O43" s="152">
        <v>35</v>
      </c>
      <c r="P43" s="14" t="s">
        <v>780</v>
      </c>
      <c r="Q43" s="14" t="s">
        <v>476</v>
      </c>
      <c r="R43" s="153">
        <v>0.06032407407407408</v>
      </c>
      <c r="S43" s="167">
        <v>32</v>
      </c>
      <c r="T43" s="128" t="s">
        <v>103</v>
      </c>
      <c r="U43" s="45" t="s">
        <v>57</v>
      </c>
      <c r="V43" s="122">
        <v>44</v>
      </c>
      <c r="W43" s="115">
        <v>16</v>
      </c>
      <c r="X43" s="164">
        <f t="shared" si="0"/>
        <v>60</v>
      </c>
      <c r="Z43" s="207">
        <v>33</v>
      </c>
      <c r="AA43" s="207" t="s">
        <v>35</v>
      </c>
      <c r="AB43" s="207" t="s">
        <v>32</v>
      </c>
      <c r="AC43" s="209" t="s">
        <v>1747</v>
      </c>
      <c r="AE43" s="5">
        <v>35</v>
      </c>
      <c r="AF43" s="6" t="s">
        <v>756</v>
      </c>
      <c r="AG43" s="6" t="s">
        <v>503</v>
      </c>
      <c r="AH43" s="490">
        <v>0.0209375</v>
      </c>
    </row>
    <row r="44" spans="1:34" ht="26.25" customHeight="1" thickBot="1">
      <c r="A44" s="9"/>
      <c r="B44" s="5">
        <v>32</v>
      </c>
      <c r="C44" s="6" t="s">
        <v>720</v>
      </c>
      <c r="D44" s="6" t="s">
        <v>391</v>
      </c>
      <c r="E44" s="31" t="s">
        <v>721</v>
      </c>
      <c r="F44" s="76">
        <v>26</v>
      </c>
      <c r="G44" s="27" t="s">
        <v>73</v>
      </c>
      <c r="H44" s="51" t="s">
        <v>74</v>
      </c>
      <c r="I44" s="48">
        <v>0.010486111111111111</v>
      </c>
      <c r="K44" s="44">
        <v>26</v>
      </c>
      <c r="L44" s="45" t="s">
        <v>33</v>
      </c>
      <c r="M44" s="45" t="s">
        <v>26</v>
      </c>
      <c r="N44" s="68" t="s">
        <v>994</v>
      </c>
      <c r="O44" s="152">
        <v>36</v>
      </c>
      <c r="P44" s="135" t="s">
        <v>750</v>
      </c>
      <c r="Q44" s="21" t="s">
        <v>394</v>
      </c>
      <c r="R44" s="153">
        <v>0.06046296296296296</v>
      </c>
      <c r="S44" s="167">
        <v>34</v>
      </c>
      <c r="T44" s="128" t="s">
        <v>64</v>
      </c>
      <c r="U44" s="45" t="s">
        <v>65</v>
      </c>
      <c r="V44" s="122">
        <v>22</v>
      </c>
      <c r="W44" s="115">
        <v>39</v>
      </c>
      <c r="X44" s="164">
        <f t="shared" si="0"/>
        <v>61</v>
      </c>
      <c r="Z44" s="207">
        <v>34</v>
      </c>
      <c r="AA44" s="207" t="s">
        <v>79</v>
      </c>
      <c r="AB44" s="207" t="s">
        <v>26</v>
      </c>
      <c r="AC44" s="209" t="s">
        <v>1748</v>
      </c>
      <c r="AE44" s="5">
        <v>36</v>
      </c>
      <c r="AF44" s="6" t="s">
        <v>726</v>
      </c>
      <c r="AG44" s="6" t="s">
        <v>432</v>
      </c>
      <c r="AH44" s="490">
        <v>0.021215277777777777</v>
      </c>
    </row>
    <row r="45" spans="1:34" ht="39" customHeight="1" thickBot="1">
      <c r="A45" s="9"/>
      <c r="B45" s="5">
        <v>33</v>
      </c>
      <c r="C45" s="135" t="s">
        <v>722</v>
      </c>
      <c r="D45" s="140" t="s">
        <v>555</v>
      </c>
      <c r="E45" s="31" t="s">
        <v>723</v>
      </c>
      <c r="F45" s="44">
        <v>26</v>
      </c>
      <c r="G45" s="45" t="s">
        <v>75</v>
      </c>
      <c r="H45" s="45" t="s">
        <v>57</v>
      </c>
      <c r="I45" s="48">
        <v>0.010486111111111111</v>
      </c>
      <c r="K45" s="44">
        <v>27</v>
      </c>
      <c r="L45" s="45" t="s">
        <v>63</v>
      </c>
      <c r="M45" s="49" t="s">
        <v>21</v>
      </c>
      <c r="N45" s="68" t="s">
        <v>995</v>
      </c>
      <c r="O45" s="152">
        <v>37</v>
      </c>
      <c r="P45" s="14" t="s">
        <v>746</v>
      </c>
      <c r="Q45" s="24" t="s">
        <v>416</v>
      </c>
      <c r="R45" s="153">
        <v>0.060787037037037035</v>
      </c>
      <c r="S45" s="167">
        <v>35</v>
      </c>
      <c r="T45" s="47" t="s">
        <v>105</v>
      </c>
      <c r="U45" s="45" t="s">
        <v>26</v>
      </c>
      <c r="V45" s="122">
        <v>45</v>
      </c>
      <c r="W45" s="115">
        <v>19</v>
      </c>
      <c r="X45" s="164">
        <f t="shared" si="0"/>
        <v>64</v>
      </c>
      <c r="Z45" s="207">
        <v>35</v>
      </c>
      <c r="AA45" s="207" t="s">
        <v>107</v>
      </c>
      <c r="AB45" s="207" t="s">
        <v>108</v>
      </c>
      <c r="AC45" s="209" t="s">
        <v>1749</v>
      </c>
      <c r="AE45" s="5">
        <v>37</v>
      </c>
      <c r="AF45" s="6" t="s">
        <v>732</v>
      </c>
      <c r="AG45" s="6" t="s">
        <v>403</v>
      </c>
      <c r="AH45" s="490">
        <v>0.021238425925925924</v>
      </c>
    </row>
    <row r="46" spans="1:34" ht="51.75" customHeight="1" thickBot="1">
      <c r="A46" s="9"/>
      <c r="B46" s="5">
        <v>34</v>
      </c>
      <c r="C46" s="6" t="s">
        <v>724</v>
      </c>
      <c r="D46" s="6" t="s">
        <v>519</v>
      </c>
      <c r="E46" s="31" t="s">
        <v>725</v>
      </c>
      <c r="F46" s="44">
        <v>28</v>
      </c>
      <c r="G46" s="26" t="s">
        <v>76</v>
      </c>
      <c r="H46" s="45" t="s">
        <v>18</v>
      </c>
      <c r="I46" s="48">
        <v>0.010520833333333333</v>
      </c>
      <c r="K46" s="44">
        <v>28</v>
      </c>
      <c r="L46" s="45" t="s">
        <v>247</v>
      </c>
      <c r="M46" s="45" t="s">
        <v>108</v>
      </c>
      <c r="N46" s="68" t="s">
        <v>996</v>
      </c>
      <c r="O46" s="152">
        <v>38</v>
      </c>
      <c r="P46" s="6" t="s">
        <v>875</v>
      </c>
      <c r="Q46" s="6" t="s">
        <v>476</v>
      </c>
      <c r="R46" s="153">
        <v>0.06083333333333333</v>
      </c>
      <c r="S46" s="165">
        <v>36</v>
      </c>
      <c r="T46" s="84" t="s">
        <v>101</v>
      </c>
      <c r="U46" s="45" t="s">
        <v>68</v>
      </c>
      <c r="V46" s="122">
        <v>43</v>
      </c>
      <c r="W46" s="115">
        <v>22</v>
      </c>
      <c r="X46" s="164">
        <f t="shared" si="0"/>
        <v>65</v>
      </c>
      <c r="Z46" s="207">
        <v>36</v>
      </c>
      <c r="AA46" s="207" t="s">
        <v>93</v>
      </c>
      <c r="AB46" s="207" t="s">
        <v>54</v>
      </c>
      <c r="AC46" s="209" t="s">
        <v>1750</v>
      </c>
      <c r="AE46" s="5">
        <v>38</v>
      </c>
      <c r="AF46" s="6" t="s">
        <v>1192</v>
      </c>
      <c r="AG46" s="6" t="s">
        <v>391</v>
      </c>
      <c r="AH46" s="490">
        <v>0.02125</v>
      </c>
    </row>
    <row r="47" spans="1:34" ht="25.5" customHeight="1">
      <c r="A47" s="9"/>
      <c r="B47" s="5">
        <v>35</v>
      </c>
      <c r="C47" s="6" t="s">
        <v>726</v>
      </c>
      <c r="D47" s="6" t="s">
        <v>432</v>
      </c>
      <c r="E47" s="31" t="s">
        <v>477</v>
      </c>
      <c r="F47" s="44">
        <v>29</v>
      </c>
      <c r="G47" s="45" t="s">
        <v>77</v>
      </c>
      <c r="H47" s="45" t="s">
        <v>21</v>
      </c>
      <c r="I47" s="48">
        <v>0.010520833333333333</v>
      </c>
      <c r="K47" s="44">
        <v>29</v>
      </c>
      <c r="L47" s="143" t="s">
        <v>53</v>
      </c>
      <c r="M47" s="45" t="s">
        <v>54</v>
      </c>
      <c r="N47" s="68" t="s">
        <v>997</v>
      </c>
      <c r="O47" s="152">
        <v>39</v>
      </c>
      <c r="P47" s="6" t="s">
        <v>729</v>
      </c>
      <c r="Q47" s="6" t="s">
        <v>419</v>
      </c>
      <c r="R47" s="153">
        <v>0.060856481481481484</v>
      </c>
      <c r="S47" s="165">
        <v>37</v>
      </c>
      <c r="T47" s="84" t="s">
        <v>67</v>
      </c>
      <c r="U47" s="45" t="s">
        <v>68</v>
      </c>
      <c r="V47" s="122">
        <v>23</v>
      </c>
      <c r="W47" s="115">
        <v>43</v>
      </c>
      <c r="X47" s="164">
        <f t="shared" si="0"/>
        <v>66</v>
      </c>
      <c r="Z47" s="207">
        <v>37</v>
      </c>
      <c r="AA47" s="207" t="s">
        <v>118</v>
      </c>
      <c r="AB47" s="207" t="s">
        <v>32</v>
      </c>
      <c r="AC47" s="209" t="s">
        <v>1751</v>
      </c>
      <c r="AE47" s="5">
        <v>39</v>
      </c>
      <c r="AF47" s="6" t="s">
        <v>875</v>
      </c>
      <c r="AG47" s="6" t="s">
        <v>476</v>
      </c>
      <c r="AH47" s="490">
        <v>0.021284722222222222</v>
      </c>
    </row>
    <row r="48" spans="1:34" ht="32.25">
      <c r="A48" s="9"/>
      <c r="B48" s="5">
        <v>36</v>
      </c>
      <c r="C48" s="135" t="s">
        <v>727</v>
      </c>
      <c r="D48" s="140" t="s">
        <v>555</v>
      </c>
      <c r="E48" s="31" t="s">
        <v>728</v>
      </c>
      <c r="F48" s="44">
        <v>30</v>
      </c>
      <c r="G48" s="45" t="s">
        <v>78</v>
      </c>
      <c r="H48" s="45" t="s">
        <v>18</v>
      </c>
      <c r="I48" s="48">
        <v>0.010532407407407407</v>
      </c>
      <c r="K48" s="44">
        <v>30</v>
      </c>
      <c r="L48" s="45" t="s">
        <v>107</v>
      </c>
      <c r="M48" s="45" t="s">
        <v>108</v>
      </c>
      <c r="N48" s="68" t="s">
        <v>998</v>
      </c>
      <c r="O48" s="152">
        <v>40</v>
      </c>
      <c r="P48" s="135" t="s">
        <v>1194</v>
      </c>
      <c r="Q48" s="16" t="s">
        <v>561</v>
      </c>
      <c r="R48" s="153">
        <v>0.061134259259259256</v>
      </c>
      <c r="S48" s="165">
        <v>38</v>
      </c>
      <c r="T48" s="84" t="s">
        <v>93</v>
      </c>
      <c r="U48" s="45" t="s">
        <v>54</v>
      </c>
      <c r="V48" s="122">
        <v>38</v>
      </c>
      <c r="W48" s="115">
        <v>31</v>
      </c>
      <c r="X48" s="164">
        <f t="shared" si="0"/>
        <v>69</v>
      </c>
      <c r="Z48" s="207">
        <v>38</v>
      </c>
      <c r="AA48" s="207" t="s">
        <v>1752</v>
      </c>
      <c r="AB48" s="207" t="s">
        <v>29</v>
      </c>
      <c r="AC48" s="209" t="s">
        <v>1753</v>
      </c>
      <c r="AE48" s="5">
        <v>40</v>
      </c>
      <c r="AF48" s="6" t="s">
        <v>731</v>
      </c>
      <c r="AG48" s="6" t="s">
        <v>416</v>
      </c>
      <c r="AH48" s="490">
        <v>0.021435185185185186</v>
      </c>
    </row>
    <row r="49" spans="1:34" ht="25.5" customHeight="1">
      <c r="A49" s="9"/>
      <c r="B49" s="5">
        <v>37</v>
      </c>
      <c r="C49" s="6" t="s">
        <v>729</v>
      </c>
      <c r="D49" s="6" t="s">
        <v>419</v>
      </c>
      <c r="E49" s="31" t="s">
        <v>730</v>
      </c>
      <c r="F49" s="44">
        <v>31</v>
      </c>
      <c r="G49" s="45" t="s">
        <v>79</v>
      </c>
      <c r="H49" s="45" t="s">
        <v>26</v>
      </c>
      <c r="I49" s="48">
        <v>0.010555555555555554</v>
      </c>
      <c r="K49" s="44">
        <v>31</v>
      </c>
      <c r="L49" s="45" t="s">
        <v>93</v>
      </c>
      <c r="M49" s="45" t="s">
        <v>54</v>
      </c>
      <c r="N49" s="68" t="s">
        <v>999</v>
      </c>
      <c r="O49" s="152">
        <v>41</v>
      </c>
      <c r="P49" s="6" t="s">
        <v>809</v>
      </c>
      <c r="Q49" s="6" t="s">
        <v>519</v>
      </c>
      <c r="R49" s="153">
        <v>0.06115740740740741</v>
      </c>
      <c r="S49" s="165">
        <v>38</v>
      </c>
      <c r="T49" s="84" t="s">
        <v>86</v>
      </c>
      <c r="U49" s="45" t="s">
        <v>57</v>
      </c>
      <c r="V49" s="122">
        <v>35</v>
      </c>
      <c r="W49" s="115">
        <v>34</v>
      </c>
      <c r="X49" s="164">
        <f t="shared" si="0"/>
        <v>69</v>
      </c>
      <c r="Z49" s="207">
        <v>39</v>
      </c>
      <c r="AA49" s="207" t="s">
        <v>31</v>
      </c>
      <c r="AB49" s="207" t="s">
        <v>32</v>
      </c>
      <c r="AC49" s="485">
        <v>39231</v>
      </c>
      <c r="AE49" s="5">
        <v>41</v>
      </c>
      <c r="AF49" s="6" t="s">
        <v>735</v>
      </c>
      <c r="AG49" s="6" t="s">
        <v>400</v>
      </c>
      <c r="AH49" s="490">
        <v>0.021666666666666667</v>
      </c>
    </row>
    <row r="50" spans="1:34" ht="25.5" customHeight="1">
      <c r="A50" s="9"/>
      <c r="B50" s="5">
        <v>38</v>
      </c>
      <c r="C50" s="14" t="s">
        <v>731</v>
      </c>
      <c r="D50" s="24" t="s">
        <v>416</v>
      </c>
      <c r="E50" s="31" t="s">
        <v>481</v>
      </c>
      <c r="F50" s="44">
        <v>32</v>
      </c>
      <c r="G50" s="45" t="s">
        <v>80</v>
      </c>
      <c r="H50" s="45" t="s">
        <v>36</v>
      </c>
      <c r="I50" s="46" t="s">
        <v>81</v>
      </c>
      <c r="K50" s="44">
        <v>32</v>
      </c>
      <c r="L50" s="45" t="s">
        <v>56</v>
      </c>
      <c r="M50" s="45" t="s">
        <v>57</v>
      </c>
      <c r="N50" s="68" t="s">
        <v>1000</v>
      </c>
      <c r="O50" s="152">
        <v>42</v>
      </c>
      <c r="P50" s="6" t="s">
        <v>680</v>
      </c>
      <c r="Q50" s="6" t="s">
        <v>503</v>
      </c>
      <c r="R50" s="153">
        <v>0.061377314814814815</v>
      </c>
      <c r="S50" s="165">
        <v>40</v>
      </c>
      <c r="T50" s="84" t="s">
        <v>91</v>
      </c>
      <c r="U50" s="49" t="s">
        <v>21</v>
      </c>
      <c r="V50" s="122">
        <v>37</v>
      </c>
      <c r="W50" s="115">
        <v>33</v>
      </c>
      <c r="X50" s="164">
        <f t="shared" si="0"/>
        <v>70</v>
      </c>
      <c r="Z50" s="207">
        <v>40</v>
      </c>
      <c r="AA50" s="207" t="s">
        <v>64</v>
      </c>
      <c r="AB50" s="207" t="s">
        <v>65</v>
      </c>
      <c r="AC50" s="485">
        <v>39262</v>
      </c>
      <c r="AE50" s="5">
        <v>42</v>
      </c>
      <c r="AF50" s="6" t="s">
        <v>1518</v>
      </c>
      <c r="AG50" s="6" t="s">
        <v>498</v>
      </c>
      <c r="AH50" s="490">
        <v>0.02193287037037037</v>
      </c>
    </row>
    <row r="51" spans="1:34" ht="51" customHeight="1">
      <c r="A51" s="9"/>
      <c r="B51" s="5">
        <v>38</v>
      </c>
      <c r="C51" s="6" t="s">
        <v>732</v>
      </c>
      <c r="D51" s="6" t="s">
        <v>403</v>
      </c>
      <c r="E51" s="31" t="s">
        <v>481</v>
      </c>
      <c r="F51" s="44">
        <v>33</v>
      </c>
      <c r="G51" s="45" t="s">
        <v>82</v>
      </c>
      <c r="H51" s="45" t="s">
        <v>68</v>
      </c>
      <c r="I51" s="46" t="s">
        <v>83</v>
      </c>
      <c r="K51" s="44">
        <v>33</v>
      </c>
      <c r="L51" s="45" t="s">
        <v>91</v>
      </c>
      <c r="M51" s="49" t="s">
        <v>21</v>
      </c>
      <c r="N51" s="68">
        <v>0.05914351851851852</v>
      </c>
      <c r="O51" s="152">
        <v>43</v>
      </c>
      <c r="P51" s="6" t="s">
        <v>846</v>
      </c>
      <c r="Q51" s="140" t="s">
        <v>555</v>
      </c>
      <c r="R51" s="153">
        <v>0.06206018518518519</v>
      </c>
      <c r="S51" s="165">
        <v>41</v>
      </c>
      <c r="T51" s="84" t="s">
        <v>82</v>
      </c>
      <c r="U51" s="45" t="s">
        <v>68</v>
      </c>
      <c r="V51" s="122">
        <v>33</v>
      </c>
      <c r="W51" s="115">
        <v>38</v>
      </c>
      <c r="X51" s="164">
        <f aca="true" t="shared" si="1" ref="X51:X81">MAX(V51+W51)</f>
        <v>71</v>
      </c>
      <c r="Z51" s="207">
        <v>41</v>
      </c>
      <c r="AA51" s="207" t="s">
        <v>165</v>
      </c>
      <c r="AB51" s="207" t="s">
        <v>151</v>
      </c>
      <c r="AC51" s="485">
        <v>39323</v>
      </c>
      <c r="AE51" s="5">
        <v>43</v>
      </c>
      <c r="AF51" s="6" t="s">
        <v>708</v>
      </c>
      <c r="AG51" s="6" t="s">
        <v>391</v>
      </c>
      <c r="AH51" s="490">
        <v>0.021967592592592594</v>
      </c>
    </row>
    <row r="52" spans="1:34" ht="38.25" customHeight="1">
      <c r="A52" s="9"/>
      <c r="B52" s="5">
        <v>40</v>
      </c>
      <c r="C52" s="6" t="s">
        <v>733</v>
      </c>
      <c r="D52" s="6" t="s">
        <v>419</v>
      </c>
      <c r="E52" s="31" t="s">
        <v>734</v>
      </c>
      <c r="F52" s="44">
        <v>34</v>
      </c>
      <c r="G52" s="45" t="s">
        <v>84</v>
      </c>
      <c r="H52" s="45" t="s">
        <v>32</v>
      </c>
      <c r="I52" s="46" t="s">
        <v>85</v>
      </c>
      <c r="K52" s="44">
        <v>34</v>
      </c>
      <c r="L52" s="45" t="s">
        <v>86</v>
      </c>
      <c r="M52" s="45" t="s">
        <v>57</v>
      </c>
      <c r="N52" s="68" t="s">
        <v>1161</v>
      </c>
      <c r="O52" s="152">
        <v>44</v>
      </c>
      <c r="P52" s="135" t="s">
        <v>1195</v>
      </c>
      <c r="Q52" s="16" t="s">
        <v>561</v>
      </c>
      <c r="R52" s="153">
        <v>0.06221064814814815</v>
      </c>
      <c r="S52" s="165">
        <v>42</v>
      </c>
      <c r="T52" s="84" t="s">
        <v>79</v>
      </c>
      <c r="U52" s="45" t="s">
        <v>26</v>
      </c>
      <c r="V52" s="122">
        <v>31</v>
      </c>
      <c r="W52" s="115">
        <v>42</v>
      </c>
      <c r="X52" s="164">
        <f t="shared" si="1"/>
        <v>73</v>
      </c>
      <c r="Z52" s="207">
        <v>42</v>
      </c>
      <c r="AA52" s="207" t="s">
        <v>116</v>
      </c>
      <c r="AB52" s="207" t="s">
        <v>117</v>
      </c>
      <c r="AC52" s="485">
        <v>39354</v>
      </c>
      <c r="AE52" s="5">
        <v>44</v>
      </c>
      <c r="AF52" s="6" t="s">
        <v>727</v>
      </c>
      <c r="AG52" s="6" t="s">
        <v>555</v>
      </c>
      <c r="AH52" s="490">
        <v>0.02207175925925926</v>
      </c>
    </row>
    <row r="53" spans="1:34" ht="38.25" customHeight="1">
      <c r="A53" s="9"/>
      <c r="B53" s="5">
        <v>41</v>
      </c>
      <c r="C53" s="6" t="s">
        <v>735</v>
      </c>
      <c r="D53" s="6" t="s">
        <v>400</v>
      </c>
      <c r="E53" s="31" t="s">
        <v>736</v>
      </c>
      <c r="F53" s="44">
        <v>35</v>
      </c>
      <c r="G53" s="45" t="s">
        <v>86</v>
      </c>
      <c r="H53" s="45" t="s">
        <v>57</v>
      </c>
      <c r="I53" s="46" t="s">
        <v>87</v>
      </c>
      <c r="K53" s="44">
        <v>35</v>
      </c>
      <c r="L53" s="45" t="s">
        <v>226</v>
      </c>
      <c r="M53" s="45" t="s">
        <v>26</v>
      </c>
      <c r="N53" s="68">
        <v>0.059305555555555556</v>
      </c>
      <c r="O53" s="152">
        <v>45</v>
      </c>
      <c r="P53" s="6" t="s">
        <v>739</v>
      </c>
      <c r="Q53" s="6" t="s">
        <v>532</v>
      </c>
      <c r="R53" s="153">
        <v>0.06222222222222223</v>
      </c>
      <c r="S53" s="165">
        <v>43</v>
      </c>
      <c r="T53" s="84" t="s">
        <v>70</v>
      </c>
      <c r="U53" s="45" t="s">
        <v>36</v>
      </c>
      <c r="V53" s="122">
        <v>24</v>
      </c>
      <c r="W53" s="115">
        <v>50</v>
      </c>
      <c r="X53" s="164">
        <f t="shared" si="1"/>
        <v>74</v>
      </c>
      <c r="Z53" s="207">
        <v>43</v>
      </c>
      <c r="AA53" s="207" t="s">
        <v>1754</v>
      </c>
      <c r="AB53" s="207" t="s">
        <v>43</v>
      </c>
      <c r="AC53" s="209" t="s">
        <v>1755</v>
      </c>
      <c r="AE53" s="5">
        <v>45</v>
      </c>
      <c r="AF53" s="6" t="s">
        <v>720</v>
      </c>
      <c r="AG53" s="6" t="s">
        <v>391</v>
      </c>
      <c r="AH53" s="490">
        <v>0.022395833333333334</v>
      </c>
    </row>
    <row r="54" spans="1:34" ht="25.5">
      <c r="A54" s="9"/>
      <c r="B54" s="5">
        <v>42</v>
      </c>
      <c r="C54" s="6" t="s">
        <v>737</v>
      </c>
      <c r="D54" s="6" t="s">
        <v>391</v>
      </c>
      <c r="E54" s="31" t="s">
        <v>738</v>
      </c>
      <c r="F54" s="44">
        <v>36</v>
      </c>
      <c r="G54" s="45" t="s">
        <v>88</v>
      </c>
      <c r="H54" s="45" t="s">
        <v>89</v>
      </c>
      <c r="I54" s="46" t="s">
        <v>90</v>
      </c>
      <c r="K54" s="44">
        <v>36</v>
      </c>
      <c r="L54" s="45" t="s">
        <v>98</v>
      </c>
      <c r="M54" s="45" t="s">
        <v>65</v>
      </c>
      <c r="N54" s="68" t="s">
        <v>1001</v>
      </c>
      <c r="O54" s="152">
        <v>46</v>
      </c>
      <c r="P54" s="135" t="s">
        <v>757</v>
      </c>
      <c r="Q54" s="6" t="s">
        <v>419</v>
      </c>
      <c r="R54" s="153">
        <v>0.0625462962962963</v>
      </c>
      <c r="S54" s="165">
        <v>43</v>
      </c>
      <c r="T54" s="42" t="s">
        <v>1172</v>
      </c>
      <c r="U54" s="45" t="s">
        <v>36</v>
      </c>
      <c r="V54" s="122">
        <v>9</v>
      </c>
      <c r="W54" s="115">
        <v>65</v>
      </c>
      <c r="X54" s="164">
        <f t="shared" si="1"/>
        <v>74</v>
      </c>
      <c r="Z54" s="207">
        <v>44</v>
      </c>
      <c r="AA54" s="207" t="s">
        <v>137</v>
      </c>
      <c r="AB54" s="207" t="s">
        <v>114</v>
      </c>
      <c r="AC54" s="209" t="s">
        <v>1756</v>
      </c>
      <c r="AE54" s="5">
        <v>46</v>
      </c>
      <c r="AF54" s="6" t="s">
        <v>815</v>
      </c>
      <c r="AG54" s="6" t="s">
        <v>461</v>
      </c>
      <c r="AH54" s="490">
        <v>0.02280092592592593</v>
      </c>
    </row>
    <row r="55" spans="1:34" ht="25.5" customHeight="1">
      <c r="A55" s="9"/>
      <c r="B55" s="5">
        <v>43</v>
      </c>
      <c r="C55" s="6" t="s">
        <v>739</v>
      </c>
      <c r="D55" s="6" t="s">
        <v>532</v>
      </c>
      <c r="E55" s="31" t="s">
        <v>740</v>
      </c>
      <c r="F55" s="44">
        <v>37</v>
      </c>
      <c r="G55" s="45" t="s">
        <v>91</v>
      </c>
      <c r="H55" s="49" t="s">
        <v>21</v>
      </c>
      <c r="I55" s="46" t="s">
        <v>92</v>
      </c>
      <c r="K55" s="44">
        <v>37</v>
      </c>
      <c r="L55" s="45" t="s">
        <v>169</v>
      </c>
      <c r="M55" s="50" t="s">
        <v>39</v>
      </c>
      <c r="N55" s="68" t="s">
        <v>1002</v>
      </c>
      <c r="O55" s="152">
        <v>47</v>
      </c>
      <c r="P55" s="6" t="s">
        <v>1196</v>
      </c>
      <c r="Q55" s="6" t="s">
        <v>391</v>
      </c>
      <c r="R55" s="153">
        <v>0.06261574074074074</v>
      </c>
      <c r="S55" s="166">
        <v>43</v>
      </c>
      <c r="T55" s="80" t="s">
        <v>42</v>
      </c>
      <c r="U55" s="73" t="s">
        <v>43</v>
      </c>
      <c r="V55" s="122">
        <v>12</v>
      </c>
      <c r="W55" s="115">
        <v>62</v>
      </c>
      <c r="X55" s="164">
        <f t="shared" si="1"/>
        <v>74</v>
      </c>
      <c r="Z55" s="207">
        <v>45</v>
      </c>
      <c r="AA55" s="207" t="s">
        <v>1757</v>
      </c>
      <c r="AB55" s="207" t="s">
        <v>126</v>
      </c>
      <c r="AC55" s="209" t="s">
        <v>1758</v>
      </c>
      <c r="AE55" s="5">
        <v>47</v>
      </c>
      <c r="AF55" s="6" t="s">
        <v>698</v>
      </c>
      <c r="AG55" s="6" t="s">
        <v>432</v>
      </c>
      <c r="AH55" s="490">
        <v>0.02298611111111111</v>
      </c>
    </row>
    <row r="56" spans="1:34" ht="39" customHeight="1" thickBot="1">
      <c r="A56" s="9"/>
      <c r="B56" s="5">
        <v>43</v>
      </c>
      <c r="C56" s="14" t="s">
        <v>741</v>
      </c>
      <c r="D56" s="14" t="s">
        <v>476</v>
      </c>
      <c r="E56" s="31" t="s">
        <v>740</v>
      </c>
      <c r="F56" s="44">
        <v>38</v>
      </c>
      <c r="G56" s="45" t="s">
        <v>93</v>
      </c>
      <c r="H56" s="45" t="s">
        <v>54</v>
      </c>
      <c r="I56" s="46" t="s">
        <v>94</v>
      </c>
      <c r="K56" s="44">
        <v>38</v>
      </c>
      <c r="L56" s="45" t="s">
        <v>82</v>
      </c>
      <c r="M56" s="45" t="s">
        <v>68</v>
      </c>
      <c r="N56" s="68" t="s">
        <v>1003</v>
      </c>
      <c r="O56" s="152">
        <v>48</v>
      </c>
      <c r="P56" s="6" t="s">
        <v>805</v>
      </c>
      <c r="Q56" s="6" t="s">
        <v>422</v>
      </c>
      <c r="R56" s="153">
        <v>0.06289351851851853</v>
      </c>
      <c r="S56" s="166">
        <v>45</v>
      </c>
      <c r="T56" s="80" t="s">
        <v>107</v>
      </c>
      <c r="U56" s="45" t="s">
        <v>108</v>
      </c>
      <c r="V56" s="122">
        <v>45</v>
      </c>
      <c r="W56" s="115">
        <v>30</v>
      </c>
      <c r="X56" s="164">
        <f t="shared" si="1"/>
        <v>75</v>
      </c>
      <c r="Z56" s="207">
        <v>46</v>
      </c>
      <c r="AA56" s="207" t="s">
        <v>47</v>
      </c>
      <c r="AB56" s="207" t="s">
        <v>36</v>
      </c>
      <c r="AC56" s="209" t="s">
        <v>1759</v>
      </c>
      <c r="AE56" s="5">
        <v>47</v>
      </c>
      <c r="AF56" s="6" t="s">
        <v>686</v>
      </c>
      <c r="AG56" s="6" t="s">
        <v>403</v>
      </c>
      <c r="AH56" s="490">
        <v>0.02298611111111111</v>
      </c>
    </row>
    <row r="57" spans="1:34" ht="26.25" customHeight="1" thickBot="1">
      <c r="A57" s="9"/>
      <c r="B57" s="5">
        <v>45</v>
      </c>
      <c r="C57" s="6" t="s">
        <v>742</v>
      </c>
      <c r="D57" s="6" t="s">
        <v>503</v>
      </c>
      <c r="E57" s="31" t="s">
        <v>743</v>
      </c>
      <c r="F57" s="44">
        <v>38</v>
      </c>
      <c r="G57" s="26" t="s">
        <v>95</v>
      </c>
      <c r="H57" s="45" t="s">
        <v>18</v>
      </c>
      <c r="I57" s="46" t="s">
        <v>94</v>
      </c>
      <c r="K57" s="44">
        <v>39</v>
      </c>
      <c r="L57" s="45" t="s">
        <v>64</v>
      </c>
      <c r="M57" s="45" t="s">
        <v>65</v>
      </c>
      <c r="N57" s="68" t="s">
        <v>1004</v>
      </c>
      <c r="O57" s="152">
        <v>49</v>
      </c>
      <c r="P57" s="6" t="s">
        <v>682</v>
      </c>
      <c r="Q57" s="6" t="s">
        <v>432</v>
      </c>
      <c r="R57" s="153">
        <v>0.06387731481481482</v>
      </c>
      <c r="S57" s="166">
        <v>46</v>
      </c>
      <c r="T57" s="80" t="s">
        <v>49</v>
      </c>
      <c r="U57" s="74" t="s">
        <v>50</v>
      </c>
      <c r="V57" s="122">
        <v>14</v>
      </c>
      <c r="W57" s="115">
        <v>63</v>
      </c>
      <c r="X57" s="164">
        <f t="shared" si="1"/>
        <v>77</v>
      </c>
      <c r="Z57" s="207">
        <v>47</v>
      </c>
      <c r="AA57" s="207" t="s">
        <v>254</v>
      </c>
      <c r="AB57" s="207" t="s">
        <v>161</v>
      </c>
      <c r="AC57" s="209" t="s">
        <v>1760</v>
      </c>
      <c r="AE57" s="5">
        <v>49</v>
      </c>
      <c r="AF57" s="6" t="s">
        <v>778</v>
      </c>
      <c r="AG57" s="6" t="s">
        <v>503</v>
      </c>
      <c r="AH57" s="490">
        <v>0.023020833333333334</v>
      </c>
    </row>
    <row r="58" spans="1:34" ht="38.25" customHeight="1">
      <c r="A58" s="9"/>
      <c r="B58" s="5">
        <v>46</v>
      </c>
      <c r="C58" s="6" t="s">
        <v>744</v>
      </c>
      <c r="D58" s="6" t="s">
        <v>532</v>
      </c>
      <c r="E58" s="31" t="s">
        <v>745</v>
      </c>
      <c r="F58" s="44">
        <v>40</v>
      </c>
      <c r="G58" s="45" t="s">
        <v>96</v>
      </c>
      <c r="H58" s="45" t="s">
        <v>26</v>
      </c>
      <c r="I58" s="46" t="s">
        <v>97</v>
      </c>
      <c r="K58" s="44">
        <v>40</v>
      </c>
      <c r="L58" s="45" t="s">
        <v>134</v>
      </c>
      <c r="M58" s="45" t="s">
        <v>126</v>
      </c>
      <c r="N58" s="68" t="s">
        <v>1005</v>
      </c>
      <c r="O58" s="152">
        <v>50</v>
      </c>
      <c r="P58" s="6" t="s">
        <v>735</v>
      </c>
      <c r="Q58" s="6" t="s">
        <v>400</v>
      </c>
      <c r="R58" s="153">
        <v>0.06393518518518519</v>
      </c>
      <c r="S58" s="166">
        <v>46</v>
      </c>
      <c r="T58" s="80" t="s">
        <v>121</v>
      </c>
      <c r="U58" s="45" t="s">
        <v>54</v>
      </c>
      <c r="V58" s="122">
        <v>52</v>
      </c>
      <c r="W58" s="115">
        <v>25</v>
      </c>
      <c r="X58" s="164">
        <f t="shared" si="1"/>
        <v>77</v>
      </c>
      <c r="Z58" s="207">
        <v>48</v>
      </c>
      <c r="AA58" s="207" t="s">
        <v>122</v>
      </c>
      <c r="AB58" s="207" t="s">
        <v>54</v>
      </c>
      <c r="AC58" s="209" t="s">
        <v>1761</v>
      </c>
      <c r="AE58" s="5">
        <v>50</v>
      </c>
      <c r="AF58" s="6" t="s">
        <v>889</v>
      </c>
      <c r="AG58" s="6" t="s">
        <v>425</v>
      </c>
      <c r="AH58" s="490">
        <v>0.02359953703703704</v>
      </c>
    </row>
    <row r="59" spans="1:34" ht="51.75" customHeight="1" thickBot="1">
      <c r="A59" s="9"/>
      <c r="B59" s="5">
        <v>47</v>
      </c>
      <c r="C59" s="14" t="s">
        <v>746</v>
      </c>
      <c r="D59" s="24" t="s">
        <v>416</v>
      </c>
      <c r="E59" s="31" t="s">
        <v>747</v>
      </c>
      <c r="F59" s="44">
        <v>41</v>
      </c>
      <c r="G59" s="45" t="s">
        <v>98</v>
      </c>
      <c r="H59" s="45" t="s">
        <v>65</v>
      </c>
      <c r="I59" s="46" t="s">
        <v>99</v>
      </c>
      <c r="K59" s="44">
        <v>41</v>
      </c>
      <c r="L59" s="45" t="s">
        <v>119</v>
      </c>
      <c r="M59" s="45" t="s">
        <v>114</v>
      </c>
      <c r="N59" s="68">
        <v>0.059826388888888894</v>
      </c>
      <c r="O59" s="152">
        <v>51</v>
      </c>
      <c r="P59" s="6" t="s">
        <v>1197</v>
      </c>
      <c r="Q59" s="6" t="s">
        <v>761</v>
      </c>
      <c r="R59" s="153">
        <v>0.0641087962962963</v>
      </c>
      <c r="S59" s="166">
        <v>46</v>
      </c>
      <c r="T59" s="80" t="s">
        <v>98</v>
      </c>
      <c r="U59" s="45" t="s">
        <v>65</v>
      </c>
      <c r="V59" s="122">
        <v>41</v>
      </c>
      <c r="W59" s="115">
        <v>36</v>
      </c>
      <c r="X59" s="164">
        <f t="shared" si="1"/>
        <v>77</v>
      </c>
      <c r="Z59" s="207">
        <v>49</v>
      </c>
      <c r="AA59" s="207" t="s">
        <v>255</v>
      </c>
      <c r="AB59" s="207" t="s">
        <v>57</v>
      </c>
      <c r="AC59" s="485">
        <v>39324</v>
      </c>
      <c r="AE59" s="5">
        <v>51</v>
      </c>
      <c r="AF59" s="6" t="s">
        <v>865</v>
      </c>
      <c r="AG59" s="6" t="s">
        <v>403</v>
      </c>
      <c r="AH59" s="490">
        <v>0.023657407407407408</v>
      </c>
    </row>
    <row r="60" spans="1:34" ht="26.25" customHeight="1" thickBot="1">
      <c r="A60" s="9"/>
      <c r="B60" s="5">
        <v>48</v>
      </c>
      <c r="C60" s="6" t="s">
        <v>748</v>
      </c>
      <c r="D60" s="6" t="s">
        <v>467</v>
      </c>
      <c r="E60" s="31" t="s">
        <v>749</v>
      </c>
      <c r="F60" s="76">
        <v>41</v>
      </c>
      <c r="G60" s="27" t="s">
        <v>100</v>
      </c>
      <c r="H60" s="51" t="s">
        <v>74</v>
      </c>
      <c r="I60" s="46" t="s">
        <v>99</v>
      </c>
      <c r="K60" s="44">
        <v>42</v>
      </c>
      <c r="L60" s="45" t="s">
        <v>79</v>
      </c>
      <c r="M60" s="45" t="s">
        <v>26</v>
      </c>
      <c r="N60" s="68" t="s">
        <v>1006</v>
      </c>
      <c r="O60" s="152">
        <v>52</v>
      </c>
      <c r="P60" s="14" t="s">
        <v>941</v>
      </c>
      <c r="Q60" s="14" t="s">
        <v>437</v>
      </c>
      <c r="R60" s="153">
        <v>0.06417824074074074</v>
      </c>
      <c r="S60" s="166">
        <v>48</v>
      </c>
      <c r="T60" s="80" t="s">
        <v>78</v>
      </c>
      <c r="U60" s="45" t="s">
        <v>18</v>
      </c>
      <c r="V60" s="122">
        <v>30</v>
      </c>
      <c r="W60" s="115">
        <v>61</v>
      </c>
      <c r="X60" s="164">
        <f t="shared" si="1"/>
        <v>91</v>
      </c>
      <c r="Z60" s="207">
        <v>50</v>
      </c>
      <c r="AA60" s="207" t="s">
        <v>98</v>
      </c>
      <c r="AB60" s="207" t="s">
        <v>65</v>
      </c>
      <c r="AC60" s="485">
        <v>39446</v>
      </c>
      <c r="AE60" s="5">
        <v>52</v>
      </c>
      <c r="AF60" s="6" t="s">
        <v>1197</v>
      </c>
      <c r="AG60" s="6" t="s">
        <v>761</v>
      </c>
      <c r="AH60" s="490">
        <v>0.02424768518518518</v>
      </c>
    </row>
    <row r="61" spans="1:34" ht="39" customHeight="1" thickBot="1">
      <c r="A61" s="9"/>
      <c r="B61" s="5">
        <v>49</v>
      </c>
      <c r="C61" s="135" t="s">
        <v>750</v>
      </c>
      <c r="D61" s="21" t="s">
        <v>394</v>
      </c>
      <c r="E61" s="31" t="s">
        <v>751</v>
      </c>
      <c r="F61" s="44">
        <v>43</v>
      </c>
      <c r="G61" s="45" t="s">
        <v>101</v>
      </c>
      <c r="H61" s="45" t="s">
        <v>68</v>
      </c>
      <c r="I61" s="46" t="s">
        <v>102</v>
      </c>
      <c r="K61" s="44">
        <v>43</v>
      </c>
      <c r="L61" s="45" t="s">
        <v>67</v>
      </c>
      <c r="M61" s="45" t="s">
        <v>68</v>
      </c>
      <c r="N61" s="68" t="s">
        <v>1007</v>
      </c>
      <c r="O61" s="152">
        <v>53</v>
      </c>
      <c r="P61" s="6" t="s">
        <v>756</v>
      </c>
      <c r="Q61" s="6" t="s">
        <v>503</v>
      </c>
      <c r="R61" s="153">
        <v>0.06430555555555556</v>
      </c>
      <c r="S61" s="166">
        <v>49</v>
      </c>
      <c r="T61" s="80" t="s">
        <v>119</v>
      </c>
      <c r="U61" s="45" t="s">
        <v>114</v>
      </c>
      <c r="V61" s="122">
        <v>52</v>
      </c>
      <c r="W61" s="115">
        <v>41</v>
      </c>
      <c r="X61" s="164">
        <f t="shared" si="1"/>
        <v>93</v>
      </c>
      <c r="Z61" s="207">
        <v>51</v>
      </c>
      <c r="AA61" s="207" t="s">
        <v>257</v>
      </c>
      <c r="AB61" s="207" t="s">
        <v>36</v>
      </c>
      <c r="AC61" s="209" t="s">
        <v>1762</v>
      </c>
      <c r="AE61" s="5">
        <v>53</v>
      </c>
      <c r="AF61" s="6" t="s">
        <v>813</v>
      </c>
      <c r="AG61" s="6" t="s">
        <v>394</v>
      </c>
      <c r="AH61" s="490">
        <v>0.024340277777777777</v>
      </c>
    </row>
    <row r="62" spans="1:34" ht="39" customHeight="1" thickBot="1">
      <c r="A62" s="9"/>
      <c r="B62" s="5">
        <v>50</v>
      </c>
      <c r="C62" s="135" t="s">
        <v>752</v>
      </c>
      <c r="D62" s="6" t="s">
        <v>422</v>
      </c>
      <c r="E62" s="31" t="s">
        <v>753</v>
      </c>
      <c r="F62" s="44">
        <v>44</v>
      </c>
      <c r="G62" s="45" t="s">
        <v>103</v>
      </c>
      <c r="H62" s="45" t="s">
        <v>57</v>
      </c>
      <c r="I62" s="46" t="s">
        <v>104</v>
      </c>
      <c r="K62" s="44">
        <v>44</v>
      </c>
      <c r="L62" s="26" t="s">
        <v>116</v>
      </c>
      <c r="M62" s="77" t="s">
        <v>117</v>
      </c>
      <c r="N62" s="68" t="s">
        <v>1008</v>
      </c>
      <c r="O62" s="152">
        <v>54</v>
      </c>
      <c r="P62" s="14" t="s">
        <v>895</v>
      </c>
      <c r="Q62" s="24" t="s">
        <v>416</v>
      </c>
      <c r="R62" s="153">
        <v>0.06434027777777777</v>
      </c>
      <c r="S62" s="166">
        <v>49</v>
      </c>
      <c r="T62" s="203" t="s">
        <v>116</v>
      </c>
      <c r="U62" s="77" t="s">
        <v>117</v>
      </c>
      <c r="V62" s="122">
        <v>49</v>
      </c>
      <c r="W62" s="115">
        <v>44</v>
      </c>
      <c r="X62" s="164">
        <f t="shared" si="1"/>
        <v>93</v>
      </c>
      <c r="Z62" s="207">
        <v>52</v>
      </c>
      <c r="AA62" s="207" t="s">
        <v>113</v>
      </c>
      <c r="AB62" s="207" t="s">
        <v>114</v>
      </c>
      <c r="AC62" s="209" t="s">
        <v>1763</v>
      </c>
      <c r="AE62" s="5">
        <v>54</v>
      </c>
      <c r="AF62" s="6" t="s">
        <v>961</v>
      </c>
      <c r="AG62" s="6" t="s">
        <v>516</v>
      </c>
      <c r="AH62" s="490">
        <v>0.025011574074074075</v>
      </c>
    </row>
    <row r="63" spans="1:34" ht="25.5">
      <c r="A63" s="9"/>
      <c r="B63" s="5">
        <v>51</v>
      </c>
      <c r="C63" s="6" t="s">
        <v>754</v>
      </c>
      <c r="D63" s="16" t="s">
        <v>561</v>
      </c>
      <c r="E63" s="31" t="s">
        <v>755</v>
      </c>
      <c r="F63" s="44">
        <v>45</v>
      </c>
      <c r="G63" s="47" t="s">
        <v>105</v>
      </c>
      <c r="H63" s="45" t="s">
        <v>26</v>
      </c>
      <c r="I63" s="46" t="s">
        <v>106</v>
      </c>
      <c r="K63" s="44">
        <v>45</v>
      </c>
      <c r="L63" s="45" t="s">
        <v>125</v>
      </c>
      <c r="M63" s="45" t="s">
        <v>126</v>
      </c>
      <c r="N63" s="68" t="s">
        <v>1009</v>
      </c>
      <c r="O63" s="152">
        <v>55</v>
      </c>
      <c r="P63" s="6" t="s">
        <v>823</v>
      </c>
      <c r="Q63" s="6" t="s">
        <v>419</v>
      </c>
      <c r="R63" s="153">
        <v>0.06472222222222222</v>
      </c>
      <c r="S63" s="166">
        <v>49</v>
      </c>
      <c r="T63" s="80" t="s">
        <v>113</v>
      </c>
      <c r="U63" s="45" t="s">
        <v>114</v>
      </c>
      <c r="V63" s="122">
        <v>49</v>
      </c>
      <c r="W63" s="115">
        <v>46</v>
      </c>
      <c r="X63" s="164">
        <f t="shared" si="1"/>
        <v>95</v>
      </c>
      <c r="Z63" s="207">
        <v>53</v>
      </c>
      <c r="AA63" s="207" t="s">
        <v>1033</v>
      </c>
      <c r="AB63" s="207" t="s">
        <v>126</v>
      </c>
      <c r="AC63" s="209" t="s">
        <v>1764</v>
      </c>
      <c r="AE63" s="5">
        <v>55</v>
      </c>
      <c r="AF63" s="6" t="s">
        <v>803</v>
      </c>
      <c r="AG63" s="6" t="s">
        <v>503</v>
      </c>
      <c r="AH63" s="490">
        <v>0.02972222222222222</v>
      </c>
    </row>
    <row r="64" spans="1:34" ht="38.25" customHeight="1">
      <c r="A64" s="9"/>
      <c r="B64" s="5">
        <v>51</v>
      </c>
      <c r="C64" s="6" t="s">
        <v>756</v>
      </c>
      <c r="D64" s="6" t="s">
        <v>503</v>
      </c>
      <c r="E64" s="31" t="s">
        <v>755</v>
      </c>
      <c r="F64" s="44">
        <v>45</v>
      </c>
      <c r="G64" s="45" t="s">
        <v>107</v>
      </c>
      <c r="H64" s="45" t="s">
        <v>108</v>
      </c>
      <c r="I64" s="46" t="s">
        <v>106</v>
      </c>
      <c r="K64" s="44">
        <v>46</v>
      </c>
      <c r="L64" s="45" t="s">
        <v>113</v>
      </c>
      <c r="M64" s="45" t="s">
        <v>114</v>
      </c>
      <c r="N64" s="68">
        <v>0.060520833333333336</v>
      </c>
      <c r="O64" s="152">
        <v>56</v>
      </c>
      <c r="P64" s="135" t="s">
        <v>752</v>
      </c>
      <c r="Q64" s="6" t="s">
        <v>422</v>
      </c>
      <c r="R64" s="153">
        <v>0.06474537037037037</v>
      </c>
      <c r="S64" s="166">
        <v>51</v>
      </c>
      <c r="T64" s="80" t="s">
        <v>134</v>
      </c>
      <c r="U64" s="45" t="s">
        <v>126</v>
      </c>
      <c r="V64" s="122">
        <v>60</v>
      </c>
      <c r="W64" s="115">
        <v>40</v>
      </c>
      <c r="X64" s="164">
        <f t="shared" si="1"/>
        <v>100</v>
      </c>
      <c r="Z64" s="207">
        <v>54</v>
      </c>
      <c r="AA64" s="207" t="s">
        <v>155</v>
      </c>
      <c r="AB64" s="207" t="s">
        <v>117</v>
      </c>
      <c r="AC64" s="209" t="s">
        <v>1765</v>
      </c>
      <c r="AE64" s="5">
        <v>56</v>
      </c>
      <c r="AF64" s="6" t="s">
        <v>811</v>
      </c>
      <c r="AG64" s="6" t="s">
        <v>464</v>
      </c>
      <c r="AH64" s="490">
        <v>0.03002314814814815</v>
      </c>
    </row>
    <row r="65" spans="1:34" ht="51" customHeight="1">
      <c r="A65" s="9"/>
      <c r="B65" s="5">
        <v>53</v>
      </c>
      <c r="C65" s="135" t="s">
        <v>757</v>
      </c>
      <c r="D65" s="6" t="s">
        <v>419</v>
      </c>
      <c r="E65" s="31" t="s">
        <v>758</v>
      </c>
      <c r="F65" s="44">
        <v>47</v>
      </c>
      <c r="G65" s="45" t="s">
        <v>109</v>
      </c>
      <c r="H65" s="45" t="s">
        <v>89</v>
      </c>
      <c r="I65" s="46" t="s">
        <v>110</v>
      </c>
      <c r="K65" s="44">
        <v>47</v>
      </c>
      <c r="L65" s="45" t="s">
        <v>124</v>
      </c>
      <c r="M65" s="45" t="s">
        <v>29</v>
      </c>
      <c r="N65" s="68" t="s">
        <v>1010</v>
      </c>
      <c r="O65" s="152">
        <v>57</v>
      </c>
      <c r="P65" s="6" t="s">
        <v>744</v>
      </c>
      <c r="Q65" s="6" t="s">
        <v>532</v>
      </c>
      <c r="R65" s="153">
        <v>0.06501157407407408</v>
      </c>
      <c r="S65" s="166">
        <v>52</v>
      </c>
      <c r="T65" s="80" t="s">
        <v>124</v>
      </c>
      <c r="U65" s="45" t="s">
        <v>29</v>
      </c>
      <c r="V65" s="122">
        <v>54</v>
      </c>
      <c r="W65" s="115">
        <v>47</v>
      </c>
      <c r="X65" s="164">
        <f t="shared" si="1"/>
        <v>101</v>
      </c>
      <c r="Z65" s="207">
        <v>55</v>
      </c>
      <c r="AA65" s="207" t="s">
        <v>150</v>
      </c>
      <c r="AB65" s="207" t="s">
        <v>151</v>
      </c>
      <c r="AC65" s="209" t="s">
        <v>1766</v>
      </c>
      <c r="AE65" s="5">
        <v>57</v>
      </c>
      <c r="AF65" s="6" t="s">
        <v>784</v>
      </c>
      <c r="AG65" s="6" t="s">
        <v>516</v>
      </c>
      <c r="AH65" s="490">
        <v>0.03185185185185185</v>
      </c>
    </row>
    <row r="66" spans="1:34" ht="51" customHeight="1">
      <c r="A66" s="9"/>
      <c r="B66" s="5">
        <v>54</v>
      </c>
      <c r="C66" s="6" t="s">
        <v>759</v>
      </c>
      <c r="D66" s="21" t="s">
        <v>394</v>
      </c>
      <c r="E66" s="31" t="s">
        <v>508</v>
      </c>
      <c r="F66" s="44">
        <v>48</v>
      </c>
      <c r="G66" s="45" t="s">
        <v>111</v>
      </c>
      <c r="H66" s="74" t="s">
        <v>50</v>
      </c>
      <c r="I66" s="46" t="s">
        <v>112</v>
      </c>
      <c r="K66" s="44">
        <v>47</v>
      </c>
      <c r="L66" s="45" t="s">
        <v>132</v>
      </c>
      <c r="M66" s="45" t="s">
        <v>65</v>
      </c>
      <c r="N66" s="68" t="s">
        <v>1010</v>
      </c>
      <c r="O66" s="152">
        <v>58</v>
      </c>
      <c r="P66" s="6" t="s">
        <v>1198</v>
      </c>
      <c r="Q66" s="6" t="s">
        <v>483</v>
      </c>
      <c r="R66" s="153">
        <v>0.06502314814814815</v>
      </c>
      <c r="S66" s="166">
        <v>52</v>
      </c>
      <c r="T66" s="80" t="s">
        <v>125</v>
      </c>
      <c r="U66" s="45" t="s">
        <v>126</v>
      </c>
      <c r="V66" s="122">
        <v>56</v>
      </c>
      <c r="W66" s="115">
        <v>45</v>
      </c>
      <c r="X66" s="164">
        <f t="shared" si="1"/>
        <v>101</v>
      </c>
      <c r="Z66" s="207">
        <v>56</v>
      </c>
      <c r="AA66" s="207" t="s">
        <v>1767</v>
      </c>
      <c r="AB66" s="207" t="s">
        <v>108</v>
      </c>
      <c r="AC66" s="209" t="s">
        <v>1768</v>
      </c>
      <c r="AE66" s="5"/>
      <c r="AF66" s="6" t="s">
        <v>799</v>
      </c>
      <c r="AG66" s="6" t="s">
        <v>179</v>
      </c>
      <c r="AH66" s="6" t="s">
        <v>652</v>
      </c>
    </row>
    <row r="67" spans="1:34" ht="39" customHeight="1" thickBot="1">
      <c r="A67" s="9"/>
      <c r="B67" s="5">
        <v>55</v>
      </c>
      <c r="C67" s="6" t="s">
        <v>760</v>
      </c>
      <c r="D67" s="6" t="s">
        <v>761</v>
      </c>
      <c r="E67" s="31" t="s">
        <v>762</v>
      </c>
      <c r="F67" s="44">
        <v>49</v>
      </c>
      <c r="G67" s="45" t="s">
        <v>113</v>
      </c>
      <c r="H67" s="45" t="s">
        <v>114</v>
      </c>
      <c r="I67" s="46" t="s">
        <v>115</v>
      </c>
      <c r="K67" s="44">
        <v>49</v>
      </c>
      <c r="L67" s="45" t="s">
        <v>35</v>
      </c>
      <c r="M67" s="45" t="s">
        <v>32</v>
      </c>
      <c r="N67" s="68" t="s">
        <v>1011</v>
      </c>
      <c r="O67" s="152">
        <v>59</v>
      </c>
      <c r="P67" s="14" t="s">
        <v>706</v>
      </c>
      <c r="Q67" s="14" t="s">
        <v>437</v>
      </c>
      <c r="R67" s="153">
        <v>0.06506944444444444</v>
      </c>
      <c r="S67" s="166">
        <v>54</v>
      </c>
      <c r="T67" s="80" t="s">
        <v>61</v>
      </c>
      <c r="U67" s="45" t="s">
        <v>29</v>
      </c>
      <c r="V67" s="122">
        <v>20</v>
      </c>
      <c r="W67" s="115">
        <v>82</v>
      </c>
      <c r="X67" s="164">
        <f t="shared" si="1"/>
        <v>102</v>
      </c>
      <c r="Z67" s="207">
        <v>57</v>
      </c>
      <c r="AA67" s="207" t="s">
        <v>228</v>
      </c>
      <c r="AB67" s="207" t="s">
        <v>68</v>
      </c>
      <c r="AC67" s="209" t="s">
        <v>1769</v>
      </c>
      <c r="AE67" s="5"/>
      <c r="AF67" s="6" t="s">
        <v>688</v>
      </c>
      <c r="AG67" s="6" t="s">
        <v>397</v>
      </c>
      <c r="AH67" s="6" t="s">
        <v>652</v>
      </c>
    </row>
    <row r="68" spans="1:34" ht="26.25" thickBot="1">
      <c r="A68" s="9"/>
      <c r="B68" s="5">
        <v>56</v>
      </c>
      <c r="C68" s="14" t="s">
        <v>763</v>
      </c>
      <c r="D68" s="14" t="s">
        <v>437</v>
      </c>
      <c r="E68" s="31" t="s">
        <v>764</v>
      </c>
      <c r="F68" s="44">
        <v>49</v>
      </c>
      <c r="G68" s="26" t="s">
        <v>116</v>
      </c>
      <c r="H68" s="77" t="s">
        <v>117</v>
      </c>
      <c r="I68" s="46" t="s">
        <v>115</v>
      </c>
      <c r="K68" s="44">
        <v>50</v>
      </c>
      <c r="L68" s="45" t="s">
        <v>70</v>
      </c>
      <c r="M68" s="45" t="s">
        <v>36</v>
      </c>
      <c r="N68" s="68" t="s">
        <v>1012</v>
      </c>
      <c r="O68" s="152">
        <v>60</v>
      </c>
      <c r="P68" s="6" t="s">
        <v>772</v>
      </c>
      <c r="Q68" s="6" t="s">
        <v>422</v>
      </c>
      <c r="R68" s="153">
        <v>0.06527777777777778</v>
      </c>
      <c r="S68" s="166">
        <v>54</v>
      </c>
      <c r="T68" s="80" t="s">
        <v>80</v>
      </c>
      <c r="U68" s="45" t="s">
        <v>36</v>
      </c>
      <c r="V68" s="122">
        <v>32</v>
      </c>
      <c r="W68" s="115">
        <v>70</v>
      </c>
      <c r="X68" s="164">
        <f t="shared" si="1"/>
        <v>102</v>
      </c>
      <c r="Z68" s="207"/>
      <c r="AA68" s="207" t="s">
        <v>49</v>
      </c>
      <c r="AB68" s="207" t="s">
        <v>50</v>
      </c>
      <c r="AC68" s="209" t="s">
        <v>248</v>
      </c>
      <c r="AE68" s="5"/>
      <c r="AF68" s="6" t="s">
        <v>1194</v>
      </c>
      <c r="AG68" s="6" t="s">
        <v>561</v>
      </c>
      <c r="AH68" s="6" t="s">
        <v>652</v>
      </c>
    </row>
    <row r="69" spans="1:29" ht="12.75">
      <c r="A69" s="9"/>
      <c r="B69" s="5">
        <v>57</v>
      </c>
      <c r="C69" s="6" t="s">
        <v>765</v>
      </c>
      <c r="D69" s="6" t="s">
        <v>397</v>
      </c>
      <c r="E69" s="31" t="s">
        <v>766</v>
      </c>
      <c r="F69" s="44">
        <v>49</v>
      </c>
      <c r="G69" s="109" t="s">
        <v>118</v>
      </c>
      <c r="H69" s="45" t="s">
        <v>32</v>
      </c>
      <c r="I69" s="46" t="s">
        <v>115</v>
      </c>
      <c r="K69" s="44">
        <v>51</v>
      </c>
      <c r="L69" s="45" t="s">
        <v>144</v>
      </c>
      <c r="M69" s="45" t="s">
        <v>65</v>
      </c>
      <c r="N69" s="68" t="s">
        <v>1013</v>
      </c>
      <c r="O69" s="152">
        <v>61</v>
      </c>
      <c r="P69" s="139" t="s">
        <v>1199</v>
      </c>
      <c r="Q69" s="139" t="s">
        <v>516</v>
      </c>
      <c r="R69" s="153">
        <v>0.065625</v>
      </c>
      <c r="S69" s="166">
        <v>54</v>
      </c>
      <c r="T69" s="80" t="s">
        <v>109</v>
      </c>
      <c r="U69" s="45" t="s">
        <v>89</v>
      </c>
      <c r="V69" s="122">
        <v>47</v>
      </c>
      <c r="W69" s="115">
        <v>55</v>
      </c>
      <c r="X69" s="164">
        <f t="shared" si="1"/>
        <v>102</v>
      </c>
      <c r="Z69" s="207"/>
      <c r="AA69" s="207" t="s">
        <v>184</v>
      </c>
      <c r="AB69" s="207" t="s">
        <v>23</v>
      </c>
      <c r="AC69" s="209" t="s">
        <v>248</v>
      </c>
    </row>
    <row r="70" spans="1:29" ht="38.25">
      <c r="A70" s="9"/>
      <c r="B70" s="5">
        <v>58</v>
      </c>
      <c r="C70" s="14" t="s">
        <v>767</v>
      </c>
      <c r="D70" s="14" t="s">
        <v>768</v>
      </c>
      <c r="E70" s="31" t="s">
        <v>769</v>
      </c>
      <c r="F70" s="44">
        <v>52</v>
      </c>
      <c r="G70" s="45" t="s">
        <v>119</v>
      </c>
      <c r="H70" s="45" t="s">
        <v>114</v>
      </c>
      <c r="I70" s="46" t="s">
        <v>120</v>
      </c>
      <c r="K70" s="44">
        <v>52</v>
      </c>
      <c r="L70" s="45" t="s">
        <v>141</v>
      </c>
      <c r="M70" s="45" t="s">
        <v>21</v>
      </c>
      <c r="N70" s="68" t="s">
        <v>1014</v>
      </c>
      <c r="O70" s="152">
        <v>62</v>
      </c>
      <c r="P70" s="6" t="s">
        <v>1200</v>
      </c>
      <c r="Q70" s="6" t="s">
        <v>391</v>
      </c>
      <c r="R70" s="153">
        <v>0.06565972222222222</v>
      </c>
      <c r="S70" s="166">
        <v>57</v>
      </c>
      <c r="T70" s="104" t="s">
        <v>100</v>
      </c>
      <c r="U70" s="51" t="s">
        <v>74</v>
      </c>
      <c r="V70" s="123">
        <v>41</v>
      </c>
      <c r="W70" s="115">
        <v>67</v>
      </c>
      <c r="X70" s="164">
        <f t="shared" si="1"/>
        <v>108</v>
      </c>
      <c r="Z70" s="207"/>
      <c r="AA70" s="207" t="s">
        <v>172</v>
      </c>
      <c r="AB70" s="207" t="s">
        <v>23</v>
      </c>
      <c r="AC70" s="209" t="s">
        <v>248</v>
      </c>
    </row>
    <row r="71" spans="1:29" ht="12.75">
      <c r="A71" s="9"/>
      <c r="B71" s="5">
        <v>59</v>
      </c>
      <c r="C71" s="6" t="s">
        <v>770</v>
      </c>
      <c r="D71" s="6" t="s">
        <v>498</v>
      </c>
      <c r="E71" s="31" t="s">
        <v>771</v>
      </c>
      <c r="F71" s="44">
        <v>52</v>
      </c>
      <c r="G71" s="45" t="s">
        <v>121</v>
      </c>
      <c r="H71" s="45" t="s">
        <v>54</v>
      </c>
      <c r="I71" s="46" t="s">
        <v>120</v>
      </c>
      <c r="K71" s="44">
        <v>53</v>
      </c>
      <c r="L71" s="45" t="s">
        <v>1015</v>
      </c>
      <c r="M71" s="45" t="s">
        <v>18</v>
      </c>
      <c r="N71" s="68" t="s">
        <v>1016</v>
      </c>
      <c r="O71" s="152">
        <v>63</v>
      </c>
      <c r="P71" s="139" t="s">
        <v>955</v>
      </c>
      <c r="Q71" s="139" t="s">
        <v>437</v>
      </c>
      <c r="R71" s="153">
        <v>0.06582175925925926</v>
      </c>
      <c r="S71" s="167">
        <v>58</v>
      </c>
      <c r="T71" s="128" t="s">
        <v>75</v>
      </c>
      <c r="U71" s="45" t="s">
        <v>57</v>
      </c>
      <c r="V71" s="122">
        <v>26</v>
      </c>
      <c r="W71" s="115">
        <v>84</v>
      </c>
      <c r="X71" s="164">
        <f t="shared" si="1"/>
        <v>110</v>
      </c>
      <c r="Z71" s="441"/>
      <c r="AA71" s="441"/>
      <c r="AB71" s="441"/>
      <c r="AC71" s="441"/>
    </row>
    <row r="72" spans="1:29" ht="25.5">
      <c r="A72" s="9"/>
      <c r="B72" s="5">
        <v>60</v>
      </c>
      <c r="C72" s="6" t="s">
        <v>772</v>
      </c>
      <c r="D72" s="6" t="s">
        <v>422</v>
      </c>
      <c r="E72" s="31" t="s">
        <v>773</v>
      </c>
      <c r="F72" s="44">
        <v>54</v>
      </c>
      <c r="G72" s="45" t="s">
        <v>122</v>
      </c>
      <c r="H72" s="45" t="s">
        <v>54</v>
      </c>
      <c r="I72" s="46" t="s">
        <v>123</v>
      </c>
      <c r="K72" s="44">
        <v>54</v>
      </c>
      <c r="L72" s="45" t="s">
        <v>165</v>
      </c>
      <c r="M72" s="45" t="s">
        <v>151</v>
      </c>
      <c r="N72" s="68" t="s">
        <v>1017</v>
      </c>
      <c r="O72" s="152">
        <v>64</v>
      </c>
      <c r="P72" s="135" t="s">
        <v>722</v>
      </c>
      <c r="Q72" s="140" t="s">
        <v>555</v>
      </c>
      <c r="R72" s="153">
        <v>0.06594907407407408</v>
      </c>
      <c r="S72" s="167">
        <v>59</v>
      </c>
      <c r="T72" s="128" t="s">
        <v>132</v>
      </c>
      <c r="U72" s="45" t="s">
        <v>65</v>
      </c>
      <c r="V72" s="122">
        <v>59</v>
      </c>
      <c r="W72" s="115">
        <v>47</v>
      </c>
      <c r="X72" s="164">
        <f t="shared" si="1"/>
        <v>106</v>
      </c>
      <c r="Z72" s="1"/>
      <c r="AA72" s="1"/>
      <c r="AB72" s="1"/>
      <c r="AC72" s="1"/>
    </row>
    <row r="73" spans="1:29" ht="12.75" customHeight="1">
      <c r="A73" s="9"/>
      <c r="B73" s="5">
        <v>61</v>
      </c>
      <c r="C73" s="6" t="s">
        <v>774</v>
      </c>
      <c r="D73" s="6" t="s">
        <v>403</v>
      </c>
      <c r="E73" s="31" t="s">
        <v>775</v>
      </c>
      <c r="F73" s="44">
        <v>54</v>
      </c>
      <c r="G73" s="45" t="s">
        <v>124</v>
      </c>
      <c r="H73" s="45" t="s">
        <v>29</v>
      </c>
      <c r="I73" s="46" t="s">
        <v>123</v>
      </c>
      <c r="K73" s="44">
        <v>55</v>
      </c>
      <c r="L73" s="45" t="s">
        <v>109</v>
      </c>
      <c r="M73" s="45" t="s">
        <v>89</v>
      </c>
      <c r="N73" s="68" t="s">
        <v>1018</v>
      </c>
      <c r="O73" s="152">
        <v>65</v>
      </c>
      <c r="P73" s="139" t="s">
        <v>961</v>
      </c>
      <c r="Q73" s="139" t="s">
        <v>516</v>
      </c>
      <c r="R73" s="153">
        <v>0.06612268518518519</v>
      </c>
      <c r="S73" s="167">
        <v>60</v>
      </c>
      <c r="T73" s="128" t="s">
        <v>122</v>
      </c>
      <c r="U73" s="45" t="s">
        <v>54</v>
      </c>
      <c r="V73" s="122">
        <v>54</v>
      </c>
      <c r="W73" s="115">
        <v>58</v>
      </c>
      <c r="X73" s="164">
        <f t="shared" si="1"/>
        <v>112</v>
      </c>
      <c r="Z73" s="440" t="s">
        <v>1227</v>
      </c>
      <c r="AA73" s="440"/>
      <c r="AB73" s="440"/>
      <c r="AC73" s="208" t="s">
        <v>16</v>
      </c>
    </row>
    <row r="74" spans="1:29" ht="25.5">
      <c r="A74" s="9"/>
      <c r="B74" s="5">
        <v>62</v>
      </c>
      <c r="C74" s="6" t="s">
        <v>776</v>
      </c>
      <c r="D74" s="6" t="s">
        <v>483</v>
      </c>
      <c r="E74" s="31" t="s">
        <v>777</v>
      </c>
      <c r="F74" s="44">
        <v>56</v>
      </c>
      <c r="G74" s="45" t="s">
        <v>125</v>
      </c>
      <c r="H74" s="45" t="s">
        <v>126</v>
      </c>
      <c r="I74" s="46" t="s">
        <v>127</v>
      </c>
      <c r="K74" s="44">
        <v>56</v>
      </c>
      <c r="L74" s="45" t="s">
        <v>130</v>
      </c>
      <c r="M74" s="45" t="s">
        <v>126</v>
      </c>
      <c r="N74" s="68" t="s">
        <v>1019</v>
      </c>
      <c r="O74" s="152">
        <v>66</v>
      </c>
      <c r="P74" s="14" t="s">
        <v>845</v>
      </c>
      <c r="Q74" s="16" t="s">
        <v>561</v>
      </c>
      <c r="R74" s="153">
        <v>0.06634259259259259</v>
      </c>
      <c r="S74" s="167">
        <v>61</v>
      </c>
      <c r="T74" s="128" t="s">
        <v>118</v>
      </c>
      <c r="U74" s="45" t="s">
        <v>32</v>
      </c>
      <c r="V74" s="122">
        <v>49</v>
      </c>
      <c r="W74" s="115">
        <v>64</v>
      </c>
      <c r="X74" s="164">
        <f t="shared" si="1"/>
        <v>113</v>
      </c>
      <c r="Z74" s="207">
        <v>1</v>
      </c>
      <c r="AA74" s="207" t="s">
        <v>186</v>
      </c>
      <c r="AB74" s="207" t="s">
        <v>89</v>
      </c>
      <c r="AC74" s="209" t="s">
        <v>378</v>
      </c>
    </row>
    <row r="75" spans="1:29" ht="38.25">
      <c r="A75" s="9"/>
      <c r="B75" s="5">
        <v>63</v>
      </c>
      <c r="C75" s="6" t="s">
        <v>778</v>
      </c>
      <c r="D75" s="6" t="s">
        <v>503</v>
      </c>
      <c r="E75" s="31" t="s">
        <v>779</v>
      </c>
      <c r="F75" s="44">
        <v>57</v>
      </c>
      <c r="G75" s="45" t="s">
        <v>128</v>
      </c>
      <c r="H75" s="45" t="s">
        <v>108</v>
      </c>
      <c r="I75" s="46" t="s">
        <v>129</v>
      </c>
      <c r="K75" s="44">
        <v>57</v>
      </c>
      <c r="L75" s="45" t="s">
        <v>137</v>
      </c>
      <c r="M75" s="45" t="s">
        <v>114</v>
      </c>
      <c r="N75" s="68" t="s">
        <v>1020</v>
      </c>
      <c r="O75" s="152">
        <v>67</v>
      </c>
      <c r="P75" s="6" t="s">
        <v>839</v>
      </c>
      <c r="Q75" s="6" t="s">
        <v>461</v>
      </c>
      <c r="R75" s="153">
        <v>0.06660879629629629</v>
      </c>
      <c r="S75" s="167">
        <v>62</v>
      </c>
      <c r="T75" s="128" t="s">
        <v>130</v>
      </c>
      <c r="U75" s="45" t="s">
        <v>126</v>
      </c>
      <c r="V75" s="122">
        <v>58</v>
      </c>
      <c r="W75" s="115">
        <v>56</v>
      </c>
      <c r="X75" s="164">
        <f t="shared" si="1"/>
        <v>114</v>
      </c>
      <c r="Z75" s="207">
        <v>2</v>
      </c>
      <c r="AA75" s="207" t="s">
        <v>53</v>
      </c>
      <c r="AB75" s="207" t="s">
        <v>54</v>
      </c>
      <c r="AC75" s="485">
        <v>39226</v>
      </c>
    </row>
    <row r="76" spans="1:29" ht="38.25">
      <c r="A76" s="9"/>
      <c r="B76" s="5">
        <v>64</v>
      </c>
      <c r="C76" s="14" t="s">
        <v>780</v>
      </c>
      <c r="D76" s="14" t="s">
        <v>476</v>
      </c>
      <c r="E76" s="31" t="s">
        <v>781</v>
      </c>
      <c r="F76" s="44">
        <v>58</v>
      </c>
      <c r="G76" s="45" t="s">
        <v>130</v>
      </c>
      <c r="H76" s="45" t="s">
        <v>126</v>
      </c>
      <c r="I76" s="46" t="s">
        <v>131</v>
      </c>
      <c r="K76" s="44">
        <v>58</v>
      </c>
      <c r="L76" s="45" t="s">
        <v>122</v>
      </c>
      <c r="M76" s="45" t="s">
        <v>54</v>
      </c>
      <c r="N76" s="68" t="s">
        <v>1021</v>
      </c>
      <c r="O76" s="152">
        <v>68</v>
      </c>
      <c r="P76" s="14" t="s">
        <v>950</v>
      </c>
      <c r="Q76" s="24" t="s">
        <v>416</v>
      </c>
      <c r="R76" s="153">
        <v>0.06695601851851851</v>
      </c>
      <c r="S76" s="167">
        <v>63</v>
      </c>
      <c r="T76" s="128" t="s">
        <v>135</v>
      </c>
      <c r="U76" s="45" t="s">
        <v>108</v>
      </c>
      <c r="V76" s="122">
        <v>61</v>
      </c>
      <c r="W76" s="115">
        <v>58</v>
      </c>
      <c r="X76" s="164">
        <f t="shared" si="1"/>
        <v>119</v>
      </c>
      <c r="Z76" s="207">
        <v>3</v>
      </c>
      <c r="AA76" s="207" t="s">
        <v>252</v>
      </c>
      <c r="AB76" s="207" t="s">
        <v>57</v>
      </c>
      <c r="AC76" s="485">
        <v>39349</v>
      </c>
    </row>
    <row r="77" spans="1:29" ht="25.5">
      <c r="A77" s="9"/>
      <c r="B77" s="5">
        <v>65</v>
      </c>
      <c r="C77" s="6" t="s">
        <v>782</v>
      </c>
      <c r="D77" s="6" t="s">
        <v>419</v>
      </c>
      <c r="E77" s="31" t="s">
        <v>783</v>
      </c>
      <c r="F77" s="44">
        <v>59</v>
      </c>
      <c r="G77" s="45" t="s">
        <v>132</v>
      </c>
      <c r="H77" s="45" t="s">
        <v>65</v>
      </c>
      <c r="I77" s="46" t="s">
        <v>133</v>
      </c>
      <c r="K77" s="44">
        <v>58</v>
      </c>
      <c r="L77" s="45" t="s">
        <v>135</v>
      </c>
      <c r="M77" s="45" t="s">
        <v>108</v>
      </c>
      <c r="N77" s="68" t="s">
        <v>1021</v>
      </c>
      <c r="O77" s="152">
        <v>69</v>
      </c>
      <c r="P77" s="6" t="s">
        <v>803</v>
      </c>
      <c r="Q77" s="6" t="s">
        <v>503</v>
      </c>
      <c r="R77" s="153">
        <v>0.06732638888888888</v>
      </c>
      <c r="S77" s="167">
        <v>64</v>
      </c>
      <c r="T77" s="128" t="s">
        <v>137</v>
      </c>
      <c r="U77" s="45" t="s">
        <v>114</v>
      </c>
      <c r="V77" s="122">
        <v>63</v>
      </c>
      <c r="W77" s="115">
        <v>57</v>
      </c>
      <c r="X77" s="164">
        <f t="shared" si="1"/>
        <v>120</v>
      </c>
      <c r="Z77" s="207">
        <v>4</v>
      </c>
      <c r="AA77" s="207" t="s">
        <v>82</v>
      </c>
      <c r="AB77" s="207" t="s">
        <v>68</v>
      </c>
      <c r="AC77" s="209" t="s">
        <v>1722</v>
      </c>
    </row>
    <row r="78" spans="1:29" ht="38.25">
      <c r="A78" s="9"/>
      <c r="B78" s="5">
        <v>66</v>
      </c>
      <c r="C78" s="14" t="s">
        <v>784</v>
      </c>
      <c r="D78" s="14" t="s">
        <v>516</v>
      </c>
      <c r="E78" s="31" t="s">
        <v>785</v>
      </c>
      <c r="F78" s="44">
        <v>60</v>
      </c>
      <c r="G78" s="45" t="s">
        <v>134</v>
      </c>
      <c r="H78" s="45" t="s">
        <v>126</v>
      </c>
      <c r="I78" s="48">
        <v>0.011122685185185185</v>
      </c>
      <c r="K78" s="44">
        <v>60</v>
      </c>
      <c r="L78" s="45" t="s">
        <v>228</v>
      </c>
      <c r="M78" s="45" t="s">
        <v>68</v>
      </c>
      <c r="N78" s="68" t="s">
        <v>1022</v>
      </c>
      <c r="O78" s="152">
        <v>70</v>
      </c>
      <c r="P78" s="14" t="s">
        <v>795</v>
      </c>
      <c r="Q78" s="140" t="s">
        <v>555</v>
      </c>
      <c r="R78" s="153">
        <v>0.06734953703703704</v>
      </c>
      <c r="S78" s="167">
        <v>65</v>
      </c>
      <c r="T78" s="128" t="s">
        <v>128</v>
      </c>
      <c r="U78" s="45" t="s">
        <v>108</v>
      </c>
      <c r="V78" s="122">
        <v>57</v>
      </c>
      <c r="W78" s="115">
        <v>85</v>
      </c>
      <c r="X78" s="164">
        <f t="shared" si="1"/>
        <v>142</v>
      </c>
      <c r="Z78" s="207">
        <v>5</v>
      </c>
      <c r="AA78" s="207" t="s">
        <v>1770</v>
      </c>
      <c r="AB78" s="207" t="s">
        <v>21</v>
      </c>
      <c r="AC78" s="209" t="s">
        <v>1771</v>
      </c>
    </row>
    <row r="79" spans="1:29" ht="39" thickBot="1">
      <c r="A79" s="9"/>
      <c r="B79" s="5">
        <v>66</v>
      </c>
      <c r="C79" s="6" t="s">
        <v>786</v>
      </c>
      <c r="D79" s="6" t="s">
        <v>419</v>
      </c>
      <c r="E79" s="31" t="s">
        <v>785</v>
      </c>
      <c r="F79" s="44">
        <v>61</v>
      </c>
      <c r="G79" s="45" t="s">
        <v>135</v>
      </c>
      <c r="H79" s="45" t="s">
        <v>108</v>
      </c>
      <c r="I79" s="48">
        <v>0.01119212962962963</v>
      </c>
      <c r="K79" s="44">
        <v>61</v>
      </c>
      <c r="L79" s="45" t="s">
        <v>78</v>
      </c>
      <c r="M79" s="45" t="s">
        <v>18</v>
      </c>
      <c r="N79" s="68" t="s">
        <v>1023</v>
      </c>
      <c r="O79" s="152">
        <v>71</v>
      </c>
      <c r="P79" s="6" t="s">
        <v>815</v>
      </c>
      <c r="Q79" s="6" t="s">
        <v>461</v>
      </c>
      <c r="R79" s="153">
        <v>0.06790509259259259</v>
      </c>
      <c r="S79" s="167">
        <v>66</v>
      </c>
      <c r="T79" s="128" t="s">
        <v>136</v>
      </c>
      <c r="U79" s="45" t="s">
        <v>65</v>
      </c>
      <c r="V79" s="122">
        <v>62</v>
      </c>
      <c r="W79" s="115">
        <v>83</v>
      </c>
      <c r="X79" s="164">
        <f t="shared" si="1"/>
        <v>145</v>
      </c>
      <c r="Z79" s="207">
        <v>6</v>
      </c>
      <c r="AA79" s="207" t="s">
        <v>128</v>
      </c>
      <c r="AB79" s="207" t="s">
        <v>108</v>
      </c>
      <c r="AC79" s="209" t="s">
        <v>1772</v>
      </c>
    </row>
    <row r="80" spans="1:29" ht="26.25" thickBot="1">
      <c r="A80" s="9"/>
      <c r="B80" s="5">
        <v>68</v>
      </c>
      <c r="C80" s="14" t="s">
        <v>787</v>
      </c>
      <c r="D80" s="14" t="s">
        <v>476</v>
      </c>
      <c r="E80" s="31" t="s">
        <v>788</v>
      </c>
      <c r="F80" s="44">
        <v>62</v>
      </c>
      <c r="G80" s="45" t="s">
        <v>136</v>
      </c>
      <c r="H80" s="45" t="s">
        <v>65</v>
      </c>
      <c r="I80" s="48">
        <v>0.01119212962962963</v>
      </c>
      <c r="K80" s="44">
        <v>62</v>
      </c>
      <c r="L80" s="26" t="s">
        <v>42</v>
      </c>
      <c r="M80" s="73" t="s">
        <v>43</v>
      </c>
      <c r="N80" s="68" t="s">
        <v>1024</v>
      </c>
      <c r="O80" s="152">
        <v>72</v>
      </c>
      <c r="P80" s="6" t="s">
        <v>704</v>
      </c>
      <c r="Q80" s="6" t="s">
        <v>532</v>
      </c>
      <c r="R80" s="153">
        <v>0.06811342592592594</v>
      </c>
      <c r="S80" s="167">
        <v>67</v>
      </c>
      <c r="T80" s="128" t="s">
        <v>139</v>
      </c>
      <c r="U80" s="45" t="s">
        <v>114</v>
      </c>
      <c r="V80" s="122">
        <v>64</v>
      </c>
      <c r="W80" s="115">
        <v>86</v>
      </c>
      <c r="X80" s="164">
        <f t="shared" si="1"/>
        <v>150</v>
      </c>
      <c r="Z80" s="207">
        <v>7</v>
      </c>
      <c r="AA80" s="207" t="s">
        <v>67</v>
      </c>
      <c r="AB80" s="207" t="s">
        <v>68</v>
      </c>
      <c r="AC80" s="209" t="s">
        <v>1773</v>
      </c>
    </row>
    <row r="81" spans="1:29" ht="25.5">
      <c r="A81" s="9"/>
      <c r="B81" s="5">
        <v>69</v>
      </c>
      <c r="C81" s="6" t="s">
        <v>789</v>
      </c>
      <c r="D81" s="6" t="s">
        <v>464</v>
      </c>
      <c r="E81" s="31" t="s">
        <v>790</v>
      </c>
      <c r="F81" s="44">
        <v>63</v>
      </c>
      <c r="G81" s="45" t="s">
        <v>137</v>
      </c>
      <c r="H81" s="45" t="s">
        <v>114</v>
      </c>
      <c r="I81" s="46" t="s">
        <v>138</v>
      </c>
      <c r="K81" s="44">
        <v>63</v>
      </c>
      <c r="L81" s="45" t="s">
        <v>49</v>
      </c>
      <c r="M81" s="74" t="s">
        <v>50</v>
      </c>
      <c r="N81" s="68">
        <v>0.0625462962962963</v>
      </c>
      <c r="O81" s="152">
        <v>73</v>
      </c>
      <c r="P81" s="135" t="s">
        <v>821</v>
      </c>
      <c r="Q81" s="6" t="s">
        <v>454</v>
      </c>
      <c r="R81" s="153">
        <v>0.06813657407407407</v>
      </c>
      <c r="T81" s="143" t="s">
        <v>184</v>
      </c>
      <c r="U81" s="45" t="s">
        <v>23</v>
      </c>
      <c r="V81" s="44">
        <v>88</v>
      </c>
      <c r="W81" s="115">
        <v>77</v>
      </c>
      <c r="X81" s="164">
        <f t="shared" si="1"/>
        <v>165</v>
      </c>
      <c r="Z81" s="207">
        <v>8</v>
      </c>
      <c r="AA81" s="207" t="s">
        <v>157</v>
      </c>
      <c r="AB81" s="207" t="s">
        <v>158</v>
      </c>
      <c r="AC81" s="209" t="s">
        <v>1774</v>
      </c>
    </row>
    <row r="82" spans="1:29" ht="25.5">
      <c r="A82" s="9"/>
      <c r="B82" s="5">
        <v>70</v>
      </c>
      <c r="C82" s="6" t="s">
        <v>791</v>
      </c>
      <c r="D82" s="6" t="s">
        <v>179</v>
      </c>
      <c r="E82" s="31" t="s">
        <v>792</v>
      </c>
      <c r="F82" s="44">
        <v>64</v>
      </c>
      <c r="G82" s="45" t="s">
        <v>139</v>
      </c>
      <c r="H82" s="45" t="s">
        <v>114</v>
      </c>
      <c r="I82" s="46" t="s">
        <v>140</v>
      </c>
      <c r="K82" s="44">
        <v>64</v>
      </c>
      <c r="L82" s="45" t="s">
        <v>118</v>
      </c>
      <c r="M82" s="45" t="s">
        <v>32</v>
      </c>
      <c r="N82" s="68" t="s">
        <v>1025</v>
      </c>
      <c r="O82" s="152">
        <v>74</v>
      </c>
      <c r="P82" s="6" t="s">
        <v>778</v>
      </c>
      <c r="Q82" s="6" t="s">
        <v>503</v>
      </c>
      <c r="R82" s="153">
        <v>0.06829861111111112</v>
      </c>
      <c r="S82" s="167"/>
      <c r="T82" s="168"/>
      <c r="U82" s="53"/>
      <c r="V82" s="115"/>
      <c r="W82" s="115"/>
      <c r="X82" s="164"/>
      <c r="Z82" s="207">
        <v>9</v>
      </c>
      <c r="AA82" s="207" t="s">
        <v>169</v>
      </c>
      <c r="AB82" s="207" t="s">
        <v>1775</v>
      </c>
      <c r="AC82" s="209" t="s">
        <v>1776</v>
      </c>
    </row>
    <row r="83" spans="1:29" ht="26.25">
      <c r="A83" s="9"/>
      <c r="B83" s="5">
        <v>71</v>
      </c>
      <c r="C83" s="14" t="s">
        <v>793</v>
      </c>
      <c r="D83" s="14" t="s">
        <v>586</v>
      </c>
      <c r="E83" s="31" t="s">
        <v>794</v>
      </c>
      <c r="F83" s="44">
        <v>65</v>
      </c>
      <c r="G83" s="45" t="s">
        <v>141</v>
      </c>
      <c r="H83" s="45" t="s">
        <v>21</v>
      </c>
      <c r="I83" s="46" t="s">
        <v>142</v>
      </c>
      <c r="K83" s="44">
        <v>65</v>
      </c>
      <c r="L83" s="49" t="s">
        <v>1207</v>
      </c>
      <c r="M83" s="45" t="s">
        <v>36</v>
      </c>
      <c r="N83" s="68" t="s">
        <v>1026</v>
      </c>
      <c r="O83" s="152">
        <v>75</v>
      </c>
      <c r="P83" s="6" t="s">
        <v>724</v>
      </c>
      <c r="Q83" s="6" t="s">
        <v>519</v>
      </c>
      <c r="R83" s="153">
        <v>0.06835648148148148</v>
      </c>
      <c r="S83" s="167"/>
      <c r="T83" s="168"/>
      <c r="U83" s="53"/>
      <c r="V83" s="115"/>
      <c r="W83" s="115"/>
      <c r="X83" s="164"/>
      <c r="Z83" s="207">
        <v>10</v>
      </c>
      <c r="AA83" s="207" t="s">
        <v>144</v>
      </c>
      <c r="AB83" s="207" t="s">
        <v>65</v>
      </c>
      <c r="AC83" s="209" t="s">
        <v>1777</v>
      </c>
    </row>
    <row r="84" spans="1:29" ht="39" thickBot="1">
      <c r="A84" s="9"/>
      <c r="B84" s="5">
        <v>72</v>
      </c>
      <c r="C84" s="6" t="s">
        <v>795</v>
      </c>
      <c r="D84" s="140" t="s">
        <v>555</v>
      </c>
      <c r="E84" s="31" t="s">
        <v>796</v>
      </c>
      <c r="F84" s="44">
        <v>65</v>
      </c>
      <c r="G84" s="45" t="s">
        <v>143</v>
      </c>
      <c r="H84" s="73" t="s">
        <v>43</v>
      </c>
      <c r="I84" s="46" t="s">
        <v>142</v>
      </c>
      <c r="K84" s="44">
        <v>66</v>
      </c>
      <c r="L84" s="45" t="s">
        <v>253</v>
      </c>
      <c r="M84" s="45" t="s">
        <v>151</v>
      </c>
      <c r="N84" s="68">
        <v>0.06332175925925926</v>
      </c>
      <c r="O84" s="152">
        <v>76</v>
      </c>
      <c r="P84" s="6" t="s">
        <v>958</v>
      </c>
      <c r="Q84" s="6" t="s">
        <v>432</v>
      </c>
      <c r="R84" s="153">
        <v>0.06878472222222222</v>
      </c>
      <c r="S84" s="167"/>
      <c r="T84" s="168"/>
      <c r="U84" s="53"/>
      <c r="V84" s="115"/>
      <c r="W84" s="115"/>
      <c r="X84" s="164"/>
      <c r="Z84" s="207">
        <v>11</v>
      </c>
      <c r="AA84" s="207" t="s">
        <v>163</v>
      </c>
      <c r="AB84" s="207" t="s">
        <v>23</v>
      </c>
      <c r="AC84" s="209" t="s">
        <v>1778</v>
      </c>
    </row>
    <row r="85" spans="1:29" ht="26.25" thickBot="1">
      <c r="A85" s="9"/>
      <c r="B85" s="5">
        <v>73</v>
      </c>
      <c r="C85" s="6" t="s">
        <v>797</v>
      </c>
      <c r="D85" s="6" t="s">
        <v>179</v>
      </c>
      <c r="E85" s="31" t="s">
        <v>798</v>
      </c>
      <c r="F85" s="44">
        <v>67</v>
      </c>
      <c r="G85" s="45" t="s">
        <v>144</v>
      </c>
      <c r="H85" s="45" t="s">
        <v>65</v>
      </c>
      <c r="I85" s="46" t="s">
        <v>145</v>
      </c>
      <c r="K85" s="76">
        <v>67</v>
      </c>
      <c r="L85" s="27" t="s">
        <v>100</v>
      </c>
      <c r="M85" s="51" t="s">
        <v>74</v>
      </c>
      <c r="N85" s="68">
        <v>0.06333333333333334</v>
      </c>
      <c r="O85" s="152">
        <v>77</v>
      </c>
      <c r="P85" s="135" t="s">
        <v>832</v>
      </c>
      <c r="Q85" s="6" t="s">
        <v>461</v>
      </c>
      <c r="R85" s="153">
        <v>0.06903935185185185</v>
      </c>
      <c r="S85" s="169"/>
      <c r="T85" s="168"/>
      <c r="U85" s="53"/>
      <c r="V85" s="115"/>
      <c r="W85" s="115"/>
      <c r="X85" s="164"/>
      <c r="Z85" s="207">
        <v>12</v>
      </c>
      <c r="AA85" s="207" t="s">
        <v>189</v>
      </c>
      <c r="AB85" s="207" t="s">
        <v>32</v>
      </c>
      <c r="AC85" s="485">
        <v>39289</v>
      </c>
    </row>
    <row r="86" spans="1:29" ht="25.5">
      <c r="A86" s="9"/>
      <c r="B86" s="5">
        <v>74</v>
      </c>
      <c r="C86" s="6" t="s">
        <v>799</v>
      </c>
      <c r="D86" s="6" t="s">
        <v>179</v>
      </c>
      <c r="E86" s="31" t="s">
        <v>800</v>
      </c>
      <c r="F86" s="44">
        <v>68</v>
      </c>
      <c r="G86" s="45" t="s">
        <v>146</v>
      </c>
      <c r="H86" s="45" t="s">
        <v>65</v>
      </c>
      <c r="I86" s="46" t="s">
        <v>147</v>
      </c>
      <c r="K86" s="44">
        <v>68</v>
      </c>
      <c r="L86" s="45" t="s">
        <v>250</v>
      </c>
      <c r="M86" s="77" t="s">
        <v>117</v>
      </c>
      <c r="N86" s="68" t="s">
        <v>1027</v>
      </c>
      <c r="O86" s="152">
        <v>78</v>
      </c>
      <c r="P86" s="14" t="s">
        <v>784</v>
      </c>
      <c r="Q86" s="14" t="s">
        <v>516</v>
      </c>
      <c r="R86" s="153">
        <v>0.06962962962962964</v>
      </c>
      <c r="S86" s="169"/>
      <c r="T86" s="168"/>
      <c r="U86" s="53"/>
      <c r="V86" s="115"/>
      <c r="W86" s="115"/>
      <c r="X86" s="164"/>
      <c r="Z86" s="207">
        <v>13</v>
      </c>
      <c r="AA86" s="207" t="s">
        <v>166</v>
      </c>
      <c r="AB86" s="207" t="s">
        <v>50</v>
      </c>
      <c r="AC86" s="485">
        <v>39351</v>
      </c>
    </row>
    <row r="87" spans="1:29" ht="25.5">
      <c r="A87" s="9"/>
      <c r="B87" s="5">
        <v>75</v>
      </c>
      <c r="C87" s="6" t="s">
        <v>801</v>
      </c>
      <c r="D87" s="6" t="s">
        <v>761</v>
      </c>
      <c r="E87" s="31" t="s">
        <v>802</v>
      </c>
      <c r="F87" s="44">
        <v>69</v>
      </c>
      <c r="G87" s="45" t="s">
        <v>148</v>
      </c>
      <c r="H87" s="45" t="s">
        <v>54</v>
      </c>
      <c r="I87" s="46" t="s">
        <v>149</v>
      </c>
      <c r="K87" s="44">
        <v>69</v>
      </c>
      <c r="L87" s="45" t="s">
        <v>172</v>
      </c>
      <c r="M87" s="45" t="s">
        <v>23</v>
      </c>
      <c r="N87" s="68" t="s">
        <v>1028</v>
      </c>
      <c r="O87" s="152">
        <v>79</v>
      </c>
      <c r="P87" s="6" t="s">
        <v>873</v>
      </c>
      <c r="Q87" s="6" t="s">
        <v>761</v>
      </c>
      <c r="R87" s="153">
        <v>0.0696875</v>
      </c>
      <c r="S87" s="169"/>
      <c r="T87" s="168"/>
      <c r="U87" s="53"/>
      <c r="V87" s="115"/>
      <c r="W87" s="115"/>
      <c r="X87" s="164"/>
      <c r="Z87" s="207">
        <v>14</v>
      </c>
      <c r="AA87" s="207" t="s">
        <v>1015</v>
      </c>
      <c r="AB87" s="207" t="s">
        <v>18</v>
      </c>
      <c r="AC87" s="485">
        <v>39381</v>
      </c>
    </row>
    <row r="88" spans="1:29" ht="38.25">
      <c r="A88" s="9"/>
      <c r="B88" s="5">
        <v>76</v>
      </c>
      <c r="C88" s="6" t="s">
        <v>803</v>
      </c>
      <c r="D88" s="6" t="s">
        <v>503</v>
      </c>
      <c r="E88" s="31" t="s">
        <v>804</v>
      </c>
      <c r="F88" s="44">
        <v>70</v>
      </c>
      <c r="G88" s="45" t="s">
        <v>150</v>
      </c>
      <c r="H88" s="45" t="s">
        <v>151</v>
      </c>
      <c r="I88" s="46" t="s">
        <v>152</v>
      </c>
      <c r="K88" s="44">
        <v>70</v>
      </c>
      <c r="L88" s="45" t="s">
        <v>80</v>
      </c>
      <c r="M88" s="45" t="s">
        <v>36</v>
      </c>
      <c r="N88" s="68">
        <v>0.06390046296296296</v>
      </c>
      <c r="O88" s="152">
        <v>80</v>
      </c>
      <c r="P88" s="135" t="s">
        <v>700</v>
      </c>
      <c r="Q88" s="6" t="s">
        <v>400</v>
      </c>
      <c r="R88" s="153">
        <v>0.07016203703703704</v>
      </c>
      <c r="S88" s="169"/>
      <c r="T88" s="168"/>
      <c r="U88" s="53"/>
      <c r="V88" s="115"/>
      <c r="W88" s="115"/>
      <c r="X88" s="164"/>
      <c r="Z88" s="207">
        <v>15</v>
      </c>
      <c r="AA88" s="207" t="s">
        <v>251</v>
      </c>
      <c r="AB88" s="207" t="s">
        <v>50</v>
      </c>
      <c r="AC88" s="209" t="s">
        <v>1729</v>
      </c>
    </row>
    <row r="89" spans="1:29" ht="26.25" thickBot="1">
      <c r="A89" s="9"/>
      <c r="B89" s="5">
        <v>77</v>
      </c>
      <c r="C89" s="6" t="s">
        <v>805</v>
      </c>
      <c r="D89" s="6" t="s">
        <v>422</v>
      </c>
      <c r="E89" s="31" t="s">
        <v>806</v>
      </c>
      <c r="F89" s="44">
        <v>71</v>
      </c>
      <c r="G89" s="45" t="s">
        <v>153</v>
      </c>
      <c r="H89" s="45" t="s">
        <v>39</v>
      </c>
      <c r="I89" s="46" t="s">
        <v>154</v>
      </c>
      <c r="K89" s="44">
        <v>71</v>
      </c>
      <c r="L89" s="45" t="s">
        <v>148</v>
      </c>
      <c r="M89" s="45" t="s">
        <v>54</v>
      </c>
      <c r="N89" s="68">
        <v>0.06393518518518518</v>
      </c>
      <c r="O89" s="152">
        <v>81</v>
      </c>
      <c r="P89" s="6" t="s">
        <v>1201</v>
      </c>
      <c r="Q89" s="6" t="s">
        <v>483</v>
      </c>
      <c r="R89" s="153">
        <v>0.0701736111111111</v>
      </c>
      <c r="S89" s="129">
        <v>48</v>
      </c>
      <c r="T89" s="128" t="s">
        <v>111</v>
      </c>
      <c r="U89" s="74" t="s">
        <v>50</v>
      </c>
      <c r="V89" s="115"/>
      <c r="W89" s="115"/>
      <c r="X89" s="164"/>
      <c r="Z89" s="207">
        <v>16</v>
      </c>
      <c r="AA89" s="207" t="s">
        <v>73</v>
      </c>
      <c r="AB89" s="207" t="s">
        <v>74</v>
      </c>
      <c r="AC89" s="209" t="s">
        <v>1730</v>
      </c>
    </row>
    <row r="90" spans="1:29" ht="26.25" thickBot="1">
      <c r="A90" s="9"/>
      <c r="B90" s="5">
        <v>78</v>
      </c>
      <c r="C90" s="6" t="s">
        <v>807</v>
      </c>
      <c r="D90" s="6" t="s">
        <v>761</v>
      </c>
      <c r="E90" s="31" t="s">
        <v>808</v>
      </c>
      <c r="F90" s="44">
        <v>72</v>
      </c>
      <c r="G90" s="26" t="s">
        <v>155</v>
      </c>
      <c r="H90" s="77" t="s">
        <v>117</v>
      </c>
      <c r="I90" s="46" t="s">
        <v>156</v>
      </c>
      <c r="K90" s="76">
        <v>72</v>
      </c>
      <c r="L90" s="103" t="s">
        <v>168</v>
      </c>
      <c r="M90" s="51" t="s">
        <v>74</v>
      </c>
      <c r="N90" s="68" t="s">
        <v>1029</v>
      </c>
      <c r="O90" s="152">
        <v>82</v>
      </c>
      <c r="P90" s="14" t="s">
        <v>712</v>
      </c>
      <c r="Q90" s="14" t="s">
        <v>476</v>
      </c>
      <c r="R90" s="153">
        <v>0.07021990740740741</v>
      </c>
      <c r="S90" s="129">
        <v>70</v>
      </c>
      <c r="T90" s="128" t="s">
        <v>150</v>
      </c>
      <c r="U90" s="45" t="s">
        <v>151</v>
      </c>
      <c r="V90" s="115"/>
      <c r="W90" s="115"/>
      <c r="X90" s="164"/>
      <c r="Z90" s="207">
        <v>17</v>
      </c>
      <c r="AA90" s="207" t="s">
        <v>176</v>
      </c>
      <c r="AB90" s="207" t="s">
        <v>1779</v>
      </c>
      <c r="AC90" s="209" t="s">
        <v>1780</v>
      </c>
    </row>
    <row r="91" spans="1:29" ht="38.25">
      <c r="A91" s="9"/>
      <c r="B91" s="5">
        <v>79</v>
      </c>
      <c r="C91" s="6" t="s">
        <v>809</v>
      </c>
      <c r="D91" s="6" t="s">
        <v>519</v>
      </c>
      <c r="E91" s="31" t="s">
        <v>810</v>
      </c>
      <c r="F91" s="44">
        <v>73</v>
      </c>
      <c r="G91" s="143" t="s">
        <v>157</v>
      </c>
      <c r="H91" s="45" t="s">
        <v>158</v>
      </c>
      <c r="I91" s="46" t="s">
        <v>159</v>
      </c>
      <c r="K91" s="44">
        <v>73</v>
      </c>
      <c r="L91" s="45" t="s">
        <v>143</v>
      </c>
      <c r="M91" s="45" t="s">
        <v>43</v>
      </c>
      <c r="N91" s="68" t="s">
        <v>1030</v>
      </c>
      <c r="O91" s="152">
        <v>83</v>
      </c>
      <c r="P91" s="6" t="s">
        <v>960</v>
      </c>
      <c r="Q91" s="6" t="s">
        <v>532</v>
      </c>
      <c r="R91" s="153">
        <v>0.07027777777777779</v>
      </c>
      <c r="S91" s="169"/>
      <c r="T91" s="168"/>
      <c r="U91" s="53"/>
      <c r="V91" s="115"/>
      <c r="W91" s="115"/>
      <c r="X91" s="164"/>
      <c r="Z91" s="207">
        <v>18</v>
      </c>
      <c r="AA91" s="207" t="s">
        <v>143</v>
      </c>
      <c r="AB91" s="207" t="s">
        <v>43</v>
      </c>
      <c r="AC91" s="209" t="s">
        <v>1781</v>
      </c>
    </row>
    <row r="92" spans="1:29" ht="25.5">
      <c r="A92" s="9"/>
      <c r="B92" s="5">
        <v>80</v>
      </c>
      <c r="C92" s="6" t="s">
        <v>811</v>
      </c>
      <c r="D92" s="6" t="s">
        <v>464</v>
      </c>
      <c r="E92" s="31" t="s">
        <v>812</v>
      </c>
      <c r="F92" s="44">
        <v>74</v>
      </c>
      <c r="G92" s="45" t="s">
        <v>160</v>
      </c>
      <c r="H92" s="45" t="s">
        <v>161</v>
      </c>
      <c r="I92" s="46" t="s">
        <v>162</v>
      </c>
      <c r="K92" s="44">
        <v>74</v>
      </c>
      <c r="L92" s="45" t="s">
        <v>166</v>
      </c>
      <c r="M92" s="74" t="s">
        <v>50</v>
      </c>
      <c r="N92" s="68">
        <v>0.0646875</v>
      </c>
      <c r="O92" s="152">
        <v>84</v>
      </c>
      <c r="P92" s="6" t="s">
        <v>897</v>
      </c>
      <c r="Q92" s="6" t="s">
        <v>898</v>
      </c>
      <c r="R92" s="153">
        <v>0.07048611111111111</v>
      </c>
      <c r="S92" s="169"/>
      <c r="T92" s="168"/>
      <c r="U92" s="53"/>
      <c r="V92" s="115"/>
      <c r="W92" s="115"/>
      <c r="X92" s="164"/>
      <c r="Z92" s="207">
        <v>19</v>
      </c>
      <c r="AA92" s="207" t="s">
        <v>146</v>
      </c>
      <c r="AB92" s="207" t="s">
        <v>65</v>
      </c>
      <c r="AC92" s="209" t="s">
        <v>1734</v>
      </c>
    </row>
    <row r="93" spans="1:29" ht="38.25">
      <c r="A93" s="9"/>
      <c r="B93" s="5">
        <v>81</v>
      </c>
      <c r="C93" s="6" t="s">
        <v>813</v>
      </c>
      <c r="D93" s="21" t="s">
        <v>394</v>
      </c>
      <c r="E93" s="31" t="s">
        <v>814</v>
      </c>
      <c r="F93" s="44">
        <v>75</v>
      </c>
      <c r="G93" s="45" t="s">
        <v>163</v>
      </c>
      <c r="H93" s="49" t="s">
        <v>23</v>
      </c>
      <c r="I93" s="46" t="s">
        <v>164</v>
      </c>
      <c r="K93" s="44">
        <v>75</v>
      </c>
      <c r="L93" s="45" t="s">
        <v>189</v>
      </c>
      <c r="M93" s="45" t="s">
        <v>32</v>
      </c>
      <c r="N93" s="68" t="s">
        <v>1031</v>
      </c>
      <c r="O93" s="152">
        <v>85</v>
      </c>
      <c r="P93" s="6" t="s">
        <v>893</v>
      </c>
      <c r="Q93" s="6" t="s">
        <v>532</v>
      </c>
      <c r="R93" s="153">
        <v>0.07050925925925926</v>
      </c>
      <c r="S93" s="169"/>
      <c r="T93" s="168"/>
      <c r="U93" s="53"/>
      <c r="V93" s="115"/>
      <c r="W93" s="115"/>
      <c r="X93" s="164"/>
      <c r="Z93" s="207">
        <v>20</v>
      </c>
      <c r="AA93" s="207" t="s">
        <v>174</v>
      </c>
      <c r="AB93" s="207" t="s">
        <v>39</v>
      </c>
      <c r="AC93" s="209" t="s">
        <v>1782</v>
      </c>
    </row>
    <row r="94" spans="1:29" ht="25.5">
      <c r="A94" s="9"/>
      <c r="B94" s="5">
        <v>82</v>
      </c>
      <c r="C94" s="6" t="s">
        <v>815</v>
      </c>
      <c r="D94" s="6" t="s">
        <v>461</v>
      </c>
      <c r="E94" s="31" t="s">
        <v>816</v>
      </c>
      <c r="F94" s="44">
        <v>75</v>
      </c>
      <c r="G94" s="45" t="s">
        <v>165</v>
      </c>
      <c r="H94" s="45" t="s">
        <v>151</v>
      </c>
      <c r="I94" s="46" t="s">
        <v>164</v>
      </c>
      <c r="K94" s="44">
        <v>76</v>
      </c>
      <c r="L94" s="143" t="s">
        <v>184</v>
      </c>
      <c r="M94" s="45" t="s">
        <v>23</v>
      </c>
      <c r="N94" s="68" t="s">
        <v>1032</v>
      </c>
      <c r="O94" s="152">
        <v>86</v>
      </c>
      <c r="P94" s="6" t="s">
        <v>952</v>
      </c>
      <c r="Q94" s="6" t="s">
        <v>887</v>
      </c>
      <c r="R94" s="153">
        <v>0.07069444444444445</v>
      </c>
      <c r="S94" s="169"/>
      <c r="T94" s="168"/>
      <c r="U94" s="53"/>
      <c r="V94" s="115"/>
      <c r="W94" s="115"/>
      <c r="X94" s="164"/>
      <c r="Z94" s="207">
        <v>21</v>
      </c>
      <c r="AA94" s="207" t="s">
        <v>84</v>
      </c>
      <c r="AB94" s="207" t="s">
        <v>32</v>
      </c>
      <c r="AC94" s="209" t="s">
        <v>1783</v>
      </c>
    </row>
    <row r="95" spans="1:29" ht="25.5">
      <c r="A95" s="9"/>
      <c r="B95" s="5">
        <v>83</v>
      </c>
      <c r="C95" s="6" t="s">
        <v>817</v>
      </c>
      <c r="D95" s="6" t="s">
        <v>761</v>
      </c>
      <c r="E95" s="31" t="s">
        <v>818</v>
      </c>
      <c r="F95" s="44">
        <v>77</v>
      </c>
      <c r="G95" s="45" t="s">
        <v>166</v>
      </c>
      <c r="H95" s="74" t="s">
        <v>50</v>
      </c>
      <c r="I95" s="46" t="s">
        <v>167</v>
      </c>
      <c r="K95" s="44">
        <v>77</v>
      </c>
      <c r="L95" s="45" t="s">
        <v>1033</v>
      </c>
      <c r="M95" s="45" t="s">
        <v>126</v>
      </c>
      <c r="N95" s="68" t="s">
        <v>1034</v>
      </c>
      <c r="O95" s="152">
        <v>87</v>
      </c>
      <c r="P95" s="14" t="s">
        <v>858</v>
      </c>
      <c r="Q95" s="140" t="s">
        <v>555</v>
      </c>
      <c r="R95" s="153">
        <v>0.07119212962962963</v>
      </c>
      <c r="S95" s="169"/>
      <c r="T95" s="168"/>
      <c r="U95" s="53"/>
      <c r="V95" s="115"/>
      <c r="W95" s="115"/>
      <c r="X95" s="164"/>
      <c r="Z95" s="207">
        <v>22</v>
      </c>
      <c r="AA95" s="207" t="s">
        <v>983</v>
      </c>
      <c r="AB95" s="207" t="s">
        <v>26</v>
      </c>
      <c r="AC95" s="209" t="s">
        <v>1784</v>
      </c>
    </row>
    <row r="96" spans="1:29" ht="25.5">
      <c r="A96" s="9"/>
      <c r="B96" s="5">
        <v>84</v>
      </c>
      <c r="C96" s="6" t="s">
        <v>819</v>
      </c>
      <c r="D96" s="6" t="s">
        <v>454</v>
      </c>
      <c r="E96" s="31" t="s">
        <v>820</v>
      </c>
      <c r="F96" s="76">
        <v>78</v>
      </c>
      <c r="G96" s="103" t="s">
        <v>168</v>
      </c>
      <c r="H96" s="51" t="s">
        <v>74</v>
      </c>
      <c r="I96" s="48">
        <v>0.011817129629629629</v>
      </c>
      <c r="K96" s="44">
        <v>78</v>
      </c>
      <c r="L96" s="45" t="s">
        <v>176</v>
      </c>
      <c r="M96" s="74" t="s">
        <v>50</v>
      </c>
      <c r="N96" s="68">
        <v>0.06678240740740742</v>
      </c>
      <c r="O96" s="152">
        <v>88</v>
      </c>
      <c r="P96" s="6" t="s">
        <v>686</v>
      </c>
      <c r="Q96" s="6" t="s">
        <v>403</v>
      </c>
      <c r="R96" s="153">
        <v>0.0717824074074074</v>
      </c>
      <c r="S96" s="169"/>
      <c r="T96" s="168"/>
      <c r="U96" s="53"/>
      <c r="V96" s="115"/>
      <c r="W96" s="115"/>
      <c r="X96" s="164"/>
      <c r="Z96" s="207">
        <v>23</v>
      </c>
      <c r="AA96" s="207" t="s">
        <v>125</v>
      </c>
      <c r="AB96" s="207" t="s">
        <v>126</v>
      </c>
      <c r="AC96" s="209" t="s">
        <v>1785</v>
      </c>
    </row>
    <row r="97" spans="1:29" ht="51">
      <c r="A97" s="9"/>
      <c r="B97" s="5">
        <v>85</v>
      </c>
      <c r="C97" s="135" t="s">
        <v>821</v>
      </c>
      <c r="D97" s="6" t="s">
        <v>454</v>
      </c>
      <c r="E97" s="31" t="s">
        <v>822</v>
      </c>
      <c r="F97" s="44">
        <v>78</v>
      </c>
      <c r="G97" s="45" t="s">
        <v>169</v>
      </c>
      <c r="H97" s="45" t="s">
        <v>39</v>
      </c>
      <c r="I97" s="48">
        <v>0.011817129629629629</v>
      </c>
      <c r="K97" s="44">
        <v>79</v>
      </c>
      <c r="L97" s="45" t="s">
        <v>252</v>
      </c>
      <c r="M97" s="45" t="s">
        <v>57</v>
      </c>
      <c r="N97" s="68" t="s">
        <v>1035</v>
      </c>
      <c r="O97" s="152">
        <v>89</v>
      </c>
      <c r="P97" s="6" t="s">
        <v>664</v>
      </c>
      <c r="Q97" s="6" t="s">
        <v>454</v>
      </c>
      <c r="R97" s="153">
        <v>0.07180555555555555</v>
      </c>
      <c r="S97" s="169"/>
      <c r="T97" s="168"/>
      <c r="U97" s="53"/>
      <c r="V97" s="115"/>
      <c r="W97" s="115"/>
      <c r="X97" s="164"/>
      <c r="Z97" s="207">
        <v>24</v>
      </c>
      <c r="AA97" s="207" t="s">
        <v>253</v>
      </c>
      <c r="AB97" s="207" t="s">
        <v>151</v>
      </c>
      <c r="AC97" s="209" t="s">
        <v>1738</v>
      </c>
    </row>
    <row r="98" spans="1:29" ht="38.25">
      <c r="A98" s="9"/>
      <c r="B98" s="5">
        <v>86</v>
      </c>
      <c r="C98" s="6" t="s">
        <v>823</v>
      </c>
      <c r="D98" s="6" t="s">
        <v>419</v>
      </c>
      <c r="E98" s="31" t="s">
        <v>824</v>
      </c>
      <c r="F98" s="44">
        <v>80</v>
      </c>
      <c r="G98" s="45" t="s">
        <v>170</v>
      </c>
      <c r="H98" s="45" t="s">
        <v>151</v>
      </c>
      <c r="I98" s="48">
        <v>0.011840277777777778</v>
      </c>
      <c r="K98" s="44">
        <v>80</v>
      </c>
      <c r="L98" s="45" t="s">
        <v>178</v>
      </c>
      <c r="M98" s="45" t="s">
        <v>179</v>
      </c>
      <c r="N98" s="68" t="s">
        <v>1036</v>
      </c>
      <c r="O98" s="152">
        <v>90</v>
      </c>
      <c r="P98" s="14" t="s">
        <v>793</v>
      </c>
      <c r="Q98" s="14" t="s">
        <v>586</v>
      </c>
      <c r="R98" s="153">
        <v>0.07239583333333334</v>
      </c>
      <c r="S98" s="169"/>
      <c r="T98" s="168"/>
      <c r="U98" s="53"/>
      <c r="V98" s="115"/>
      <c r="W98" s="115"/>
      <c r="X98" s="164"/>
      <c r="Z98" s="207">
        <v>25</v>
      </c>
      <c r="AA98" s="207" t="s">
        <v>75</v>
      </c>
      <c r="AB98" s="207" t="s">
        <v>57</v>
      </c>
      <c r="AC98" s="209" t="s">
        <v>1786</v>
      </c>
    </row>
    <row r="99" spans="1:29" ht="25.5">
      <c r="A99" s="9"/>
      <c r="B99" s="5">
        <v>87</v>
      </c>
      <c r="C99" s="6" t="s">
        <v>825</v>
      </c>
      <c r="D99" s="6" t="s">
        <v>464</v>
      </c>
      <c r="E99" s="31" t="s">
        <v>826</v>
      </c>
      <c r="F99" s="44">
        <v>81</v>
      </c>
      <c r="G99" s="45" t="s">
        <v>171</v>
      </c>
      <c r="H99" s="45" t="s">
        <v>158</v>
      </c>
      <c r="I99" s="48">
        <v>0.011851851851851851</v>
      </c>
      <c r="K99" s="44">
        <v>81</v>
      </c>
      <c r="L99" s="45" t="s">
        <v>251</v>
      </c>
      <c r="M99" s="74" t="s">
        <v>50</v>
      </c>
      <c r="N99" s="68" t="s">
        <v>1037</v>
      </c>
      <c r="O99" s="152">
        <v>91</v>
      </c>
      <c r="P99" s="6" t="s">
        <v>759</v>
      </c>
      <c r="Q99" s="21" t="s">
        <v>394</v>
      </c>
      <c r="R99" s="153">
        <v>0.07243055555555555</v>
      </c>
      <c r="S99" s="169"/>
      <c r="T99" s="168"/>
      <c r="U99" s="53"/>
      <c r="V99" s="115"/>
      <c r="W99" s="115"/>
      <c r="X99" s="164"/>
      <c r="Z99" s="207">
        <v>26</v>
      </c>
      <c r="AA99" s="207" t="s">
        <v>153</v>
      </c>
      <c r="AB99" s="207" t="s">
        <v>39</v>
      </c>
      <c r="AC99" s="209" t="s">
        <v>1787</v>
      </c>
    </row>
    <row r="100" spans="1:29" ht="25.5">
      <c r="A100" s="9"/>
      <c r="B100" s="5">
        <v>88</v>
      </c>
      <c r="C100" s="6" t="s">
        <v>827</v>
      </c>
      <c r="D100" s="6" t="s">
        <v>519</v>
      </c>
      <c r="E100" s="31" t="s">
        <v>828</v>
      </c>
      <c r="F100" s="44">
        <v>82</v>
      </c>
      <c r="G100" s="45" t="s">
        <v>172</v>
      </c>
      <c r="H100" s="45" t="s">
        <v>23</v>
      </c>
      <c r="I100" s="46" t="s">
        <v>173</v>
      </c>
      <c r="K100" s="44">
        <v>82</v>
      </c>
      <c r="L100" s="45" t="s">
        <v>61</v>
      </c>
      <c r="M100" s="45" t="s">
        <v>29</v>
      </c>
      <c r="N100" s="68" t="s">
        <v>1038</v>
      </c>
      <c r="O100" s="152">
        <v>92</v>
      </c>
      <c r="P100" s="6" t="s">
        <v>813</v>
      </c>
      <c r="Q100" s="21" t="s">
        <v>394</v>
      </c>
      <c r="R100" s="153">
        <v>0.07283564814814815</v>
      </c>
      <c r="S100" s="169"/>
      <c r="T100" s="168"/>
      <c r="U100" s="53"/>
      <c r="V100" s="115"/>
      <c r="W100" s="115"/>
      <c r="X100" s="164"/>
      <c r="Z100" s="207">
        <v>27</v>
      </c>
      <c r="AA100" s="207" t="s">
        <v>160</v>
      </c>
      <c r="AB100" s="207" t="s">
        <v>161</v>
      </c>
      <c r="AC100" s="209" t="s">
        <v>1788</v>
      </c>
    </row>
    <row r="101" spans="1:29" ht="63.75">
      <c r="A101" s="9"/>
      <c r="B101" s="5">
        <v>88</v>
      </c>
      <c r="C101" s="6" t="s">
        <v>829</v>
      </c>
      <c r="D101" s="6" t="s">
        <v>397</v>
      </c>
      <c r="E101" s="31" t="s">
        <v>828</v>
      </c>
      <c r="F101" s="44">
        <v>83</v>
      </c>
      <c r="G101" s="45" t="s">
        <v>174</v>
      </c>
      <c r="H101" s="50" t="s">
        <v>39</v>
      </c>
      <c r="I101" s="46" t="s">
        <v>175</v>
      </c>
      <c r="K101" s="44">
        <v>83</v>
      </c>
      <c r="L101" s="45" t="s">
        <v>136</v>
      </c>
      <c r="M101" s="45" t="s">
        <v>65</v>
      </c>
      <c r="N101" s="68" t="s">
        <v>1039</v>
      </c>
      <c r="O101" s="152">
        <v>93</v>
      </c>
      <c r="P101" s="6" t="s">
        <v>1202</v>
      </c>
      <c r="Q101" s="6" t="s">
        <v>454</v>
      </c>
      <c r="R101" s="153">
        <v>0.07298611111111111</v>
      </c>
      <c r="S101" s="169"/>
      <c r="T101" s="168"/>
      <c r="U101" s="53"/>
      <c r="V101" s="115"/>
      <c r="W101" s="115"/>
      <c r="X101" s="164"/>
      <c r="Z101" s="207">
        <v>28</v>
      </c>
      <c r="AA101" s="207" t="s">
        <v>170</v>
      </c>
      <c r="AB101" s="207" t="s">
        <v>151</v>
      </c>
      <c r="AC101" s="485">
        <v>39200</v>
      </c>
    </row>
    <row r="102" spans="1:29" ht="25.5">
      <c r="A102" s="9"/>
      <c r="B102" s="5">
        <v>90</v>
      </c>
      <c r="C102" s="6" t="s">
        <v>830</v>
      </c>
      <c r="D102" s="6" t="s">
        <v>179</v>
      </c>
      <c r="E102" s="31" t="s">
        <v>831</v>
      </c>
      <c r="F102" s="44">
        <v>84</v>
      </c>
      <c r="G102" s="45" t="s">
        <v>176</v>
      </c>
      <c r="H102" s="74" t="s">
        <v>50</v>
      </c>
      <c r="I102" s="46" t="s">
        <v>177</v>
      </c>
      <c r="K102" s="44">
        <v>84</v>
      </c>
      <c r="L102" s="45" t="s">
        <v>75</v>
      </c>
      <c r="M102" s="45" t="s">
        <v>57</v>
      </c>
      <c r="N102" s="68" t="s">
        <v>1040</v>
      </c>
      <c r="O102" s="152">
        <v>94</v>
      </c>
      <c r="P102" s="6" t="s">
        <v>835</v>
      </c>
      <c r="Q102" s="6" t="s">
        <v>503</v>
      </c>
      <c r="R102" s="153">
        <v>0.07321759259259258</v>
      </c>
      <c r="S102" s="169"/>
      <c r="T102" s="168"/>
      <c r="U102" s="53"/>
      <c r="V102" s="115"/>
      <c r="W102" s="115"/>
      <c r="X102" s="164"/>
      <c r="Z102" s="207">
        <v>29</v>
      </c>
      <c r="AA102" s="207" t="s">
        <v>111</v>
      </c>
      <c r="AB102" s="207" t="s">
        <v>50</v>
      </c>
      <c r="AC102" s="209" t="s">
        <v>1789</v>
      </c>
    </row>
    <row r="103" spans="1:29" ht="38.25">
      <c r="A103" s="9"/>
      <c r="B103" s="5">
        <v>90</v>
      </c>
      <c r="C103" s="135" t="s">
        <v>832</v>
      </c>
      <c r="D103" s="6" t="s">
        <v>461</v>
      </c>
      <c r="E103" s="31" t="s">
        <v>831</v>
      </c>
      <c r="F103" s="44">
        <v>84</v>
      </c>
      <c r="G103" s="45" t="s">
        <v>178</v>
      </c>
      <c r="H103" s="45" t="s">
        <v>179</v>
      </c>
      <c r="I103" s="46" t="s">
        <v>177</v>
      </c>
      <c r="K103" s="44">
        <v>85</v>
      </c>
      <c r="L103" s="45" t="s">
        <v>128</v>
      </c>
      <c r="M103" s="45" t="s">
        <v>108</v>
      </c>
      <c r="N103" s="68" t="s">
        <v>1041</v>
      </c>
      <c r="O103" s="152">
        <v>95</v>
      </c>
      <c r="P103" s="6" t="s">
        <v>833</v>
      </c>
      <c r="Q103" s="21" t="s">
        <v>394</v>
      </c>
      <c r="R103" s="153">
        <v>0.07353009259259259</v>
      </c>
      <c r="S103" s="169"/>
      <c r="T103" s="168"/>
      <c r="U103" s="53"/>
      <c r="V103" s="115"/>
      <c r="W103" s="115"/>
      <c r="X103" s="164"/>
      <c r="Z103" s="207">
        <v>30</v>
      </c>
      <c r="AA103" s="207" t="s">
        <v>178</v>
      </c>
      <c r="AB103" s="207" t="s">
        <v>179</v>
      </c>
      <c r="AC103" s="485">
        <v>39384</v>
      </c>
    </row>
    <row r="104" spans="1:29" ht="25.5">
      <c r="A104" s="9"/>
      <c r="B104" s="5">
        <v>92</v>
      </c>
      <c r="C104" s="6" t="s">
        <v>833</v>
      </c>
      <c r="D104" s="21" t="s">
        <v>394</v>
      </c>
      <c r="E104" s="31" t="s">
        <v>834</v>
      </c>
      <c r="F104" s="44">
        <v>86</v>
      </c>
      <c r="G104" s="45" t="s">
        <v>180</v>
      </c>
      <c r="H104" s="50" t="s">
        <v>39</v>
      </c>
      <c r="I104" s="46" t="s">
        <v>181</v>
      </c>
      <c r="K104" s="44">
        <v>86</v>
      </c>
      <c r="L104" s="45" t="s">
        <v>139</v>
      </c>
      <c r="M104" s="45" t="s">
        <v>114</v>
      </c>
      <c r="N104" s="68" t="s">
        <v>1042</v>
      </c>
      <c r="O104" s="152">
        <v>96</v>
      </c>
      <c r="P104" s="6" t="s">
        <v>827</v>
      </c>
      <c r="Q104" s="6" t="s">
        <v>519</v>
      </c>
      <c r="R104" s="153">
        <v>0.07363425925925926</v>
      </c>
      <c r="S104" s="169"/>
      <c r="T104" s="168"/>
      <c r="U104" s="53"/>
      <c r="V104" s="115"/>
      <c r="W104" s="115"/>
      <c r="X104" s="164"/>
      <c r="Z104" s="207">
        <v>31</v>
      </c>
      <c r="AA104" s="207" t="s">
        <v>188</v>
      </c>
      <c r="AB104" s="207" t="s">
        <v>161</v>
      </c>
      <c r="AC104" s="209" t="s">
        <v>1790</v>
      </c>
    </row>
    <row r="105" spans="1:29" ht="25.5">
      <c r="A105" s="9"/>
      <c r="B105" s="5">
        <v>93</v>
      </c>
      <c r="C105" s="6" t="s">
        <v>835</v>
      </c>
      <c r="D105" s="6" t="s">
        <v>503</v>
      </c>
      <c r="E105" s="31" t="s">
        <v>836</v>
      </c>
      <c r="F105" s="44">
        <v>87</v>
      </c>
      <c r="G105" s="45" t="s">
        <v>182</v>
      </c>
      <c r="H105" s="50" t="s">
        <v>39</v>
      </c>
      <c r="I105" s="46" t="s">
        <v>183</v>
      </c>
      <c r="K105" s="44">
        <v>87</v>
      </c>
      <c r="L105" s="45" t="s">
        <v>180</v>
      </c>
      <c r="M105" s="50" t="s">
        <v>39</v>
      </c>
      <c r="N105" s="68" t="s">
        <v>1043</v>
      </c>
      <c r="O105" s="152">
        <v>97</v>
      </c>
      <c r="P105" s="6" t="s">
        <v>848</v>
      </c>
      <c r="Q105" s="6" t="s">
        <v>519</v>
      </c>
      <c r="R105" s="153">
        <v>0.07415509259259259</v>
      </c>
      <c r="S105" s="169"/>
      <c r="T105" s="168"/>
      <c r="U105" s="53"/>
      <c r="V105" s="115"/>
      <c r="W105" s="115"/>
      <c r="X105" s="164"/>
      <c r="Z105" s="207">
        <v>32</v>
      </c>
      <c r="AA105" s="207" t="s">
        <v>171</v>
      </c>
      <c r="AB105" s="207" t="s">
        <v>158</v>
      </c>
      <c r="AC105" s="209" t="s">
        <v>1791</v>
      </c>
    </row>
    <row r="106" spans="1:29" ht="25.5">
      <c r="A106" s="9"/>
      <c r="B106" s="5">
        <v>94</v>
      </c>
      <c r="C106" s="6" t="s">
        <v>837</v>
      </c>
      <c r="D106" s="6" t="s">
        <v>461</v>
      </c>
      <c r="E106" s="31" t="s">
        <v>838</v>
      </c>
      <c r="F106" s="44">
        <v>88</v>
      </c>
      <c r="G106" s="143" t="s">
        <v>184</v>
      </c>
      <c r="H106" s="45" t="s">
        <v>23</v>
      </c>
      <c r="I106" s="46" t="s">
        <v>185</v>
      </c>
      <c r="K106" s="44">
        <v>88</v>
      </c>
      <c r="L106" s="45" t="s">
        <v>243</v>
      </c>
      <c r="M106" s="45" t="s">
        <v>206</v>
      </c>
      <c r="N106" s="68" t="s">
        <v>1044</v>
      </c>
      <c r="O106" s="152">
        <v>98</v>
      </c>
      <c r="P106" s="6" t="s">
        <v>716</v>
      </c>
      <c r="Q106" s="6" t="s">
        <v>498</v>
      </c>
      <c r="R106" s="153">
        <v>0.07434027777777778</v>
      </c>
      <c r="S106" s="169"/>
      <c r="T106" s="168"/>
      <c r="U106" s="53"/>
      <c r="V106" s="115"/>
      <c r="W106" s="115"/>
      <c r="X106" s="164"/>
      <c r="Z106" s="207">
        <v>33</v>
      </c>
      <c r="AA106" s="207" t="s">
        <v>205</v>
      </c>
      <c r="AB106" s="207" t="s">
        <v>206</v>
      </c>
      <c r="AC106" s="209" t="s">
        <v>1792</v>
      </c>
    </row>
    <row r="107" spans="1:29" ht="38.25">
      <c r="A107" s="9"/>
      <c r="B107" s="5">
        <v>95</v>
      </c>
      <c r="C107" s="6" t="s">
        <v>839</v>
      </c>
      <c r="D107" s="6" t="s">
        <v>461</v>
      </c>
      <c r="E107" s="31" t="s">
        <v>840</v>
      </c>
      <c r="F107" s="44">
        <v>89</v>
      </c>
      <c r="G107" s="143" t="s">
        <v>186</v>
      </c>
      <c r="H107" s="45" t="s">
        <v>89</v>
      </c>
      <c r="I107" s="46" t="s">
        <v>187</v>
      </c>
      <c r="K107" s="44">
        <v>89</v>
      </c>
      <c r="L107" s="143" t="s">
        <v>186</v>
      </c>
      <c r="M107" s="45" t="s">
        <v>89</v>
      </c>
      <c r="N107" s="68" t="s">
        <v>1045</v>
      </c>
      <c r="O107" s="152">
        <v>99</v>
      </c>
      <c r="P107" s="6" t="s">
        <v>911</v>
      </c>
      <c r="Q107" s="6" t="s">
        <v>586</v>
      </c>
      <c r="R107" s="153">
        <v>0.074375</v>
      </c>
      <c r="S107" s="169"/>
      <c r="T107" s="168"/>
      <c r="U107" s="53"/>
      <c r="V107" s="115"/>
      <c r="W107" s="115"/>
      <c r="X107" s="164"/>
      <c r="Z107" s="207">
        <v>34</v>
      </c>
      <c r="AA107" s="207" t="s">
        <v>22</v>
      </c>
      <c r="AB107" s="207" t="s">
        <v>23</v>
      </c>
      <c r="AC107" s="209" t="s">
        <v>1793</v>
      </c>
    </row>
    <row r="108" spans="1:29" ht="25.5">
      <c r="A108" s="9"/>
      <c r="B108" s="5">
        <v>96</v>
      </c>
      <c r="C108" s="6" t="s">
        <v>841</v>
      </c>
      <c r="D108" s="6" t="s">
        <v>454</v>
      </c>
      <c r="E108" s="31" t="s">
        <v>842</v>
      </c>
      <c r="F108" s="44">
        <v>90</v>
      </c>
      <c r="G108" s="45" t="s">
        <v>188</v>
      </c>
      <c r="H108" s="45" t="s">
        <v>161</v>
      </c>
      <c r="I108" s="48">
        <v>0.012569444444444446</v>
      </c>
      <c r="K108" s="44">
        <v>90</v>
      </c>
      <c r="L108" s="45" t="s">
        <v>218</v>
      </c>
      <c r="M108" s="45" t="s">
        <v>194</v>
      </c>
      <c r="N108" s="68" t="s">
        <v>1046</v>
      </c>
      <c r="O108" s="152">
        <v>100</v>
      </c>
      <c r="P108" s="14" t="s">
        <v>741</v>
      </c>
      <c r="Q108" s="14" t="s">
        <v>476</v>
      </c>
      <c r="R108" s="153">
        <v>0.07528935185185186</v>
      </c>
      <c r="S108" s="169"/>
      <c r="T108" s="168"/>
      <c r="U108" s="53"/>
      <c r="V108" s="115"/>
      <c r="W108" s="115"/>
      <c r="X108" s="164"/>
      <c r="Z108" s="207">
        <v>35</v>
      </c>
      <c r="AA108" s="207" t="s">
        <v>182</v>
      </c>
      <c r="AB108" s="207" t="s">
        <v>39</v>
      </c>
      <c r="AC108" s="485">
        <v>39325</v>
      </c>
    </row>
    <row r="109" spans="1:29" ht="25.5">
      <c r="A109" s="9"/>
      <c r="B109" s="5">
        <v>97</v>
      </c>
      <c r="C109" s="6" t="s">
        <v>843</v>
      </c>
      <c r="D109" s="6" t="s">
        <v>483</v>
      </c>
      <c r="E109" s="31" t="s">
        <v>844</v>
      </c>
      <c r="F109" s="44">
        <v>91</v>
      </c>
      <c r="G109" s="45" t="s">
        <v>189</v>
      </c>
      <c r="H109" s="45" t="s">
        <v>32</v>
      </c>
      <c r="I109" s="46" t="s">
        <v>190</v>
      </c>
      <c r="K109" s="44">
        <v>90</v>
      </c>
      <c r="L109" s="45" t="s">
        <v>254</v>
      </c>
      <c r="M109" s="45" t="s">
        <v>161</v>
      </c>
      <c r="N109" s="68" t="s">
        <v>1046</v>
      </c>
      <c r="O109" s="152">
        <v>101</v>
      </c>
      <c r="P109" s="14" t="s">
        <v>949</v>
      </c>
      <c r="Q109" s="14" t="s">
        <v>437</v>
      </c>
      <c r="R109" s="153">
        <v>0.07570601851851852</v>
      </c>
      <c r="S109" s="169"/>
      <c r="T109" s="168"/>
      <c r="U109" s="53"/>
      <c r="V109" s="115"/>
      <c r="W109" s="115"/>
      <c r="X109" s="164"/>
      <c r="Z109" s="207">
        <v>36</v>
      </c>
      <c r="AA109" s="207" t="s">
        <v>224</v>
      </c>
      <c r="AB109" s="207" t="s">
        <v>216</v>
      </c>
      <c r="AC109" s="486">
        <v>11628</v>
      </c>
    </row>
    <row r="110" spans="1:29" ht="25.5">
      <c r="A110" s="9"/>
      <c r="B110" s="5">
        <v>98</v>
      </c>
      <c r="C110" s="14" t="s">
        <v>845</v>
      </c>
      <c r="D110" s="16" t="s">
        <v>561</v>
      </c>
      <c r="E110" s="31" t="s">
        <v>572</v>
      </c>
      <c r="F110" s="44">
        <v>92</v>
      </c>
      <c r="G110" s="45" t="s">
        <v>191</v>
      </c>
      <c r="H110" s="74" t="s">
        <v>50</v>
      </c>
      <c r="I110" s="46" t="s">
        <v>192</v>
      </c>
      <c r="K110" s="44">
        <v>92</v>
      </c>
      <c r="L110" s="45" t="s">
        <v>235</v>
      </c>
      <c r="M110" s="45" t="s">
        <v>179</v>
      </c>
      <c r="N110" s="68" t="s">
        <v>1047</v>
      </c>
      <c r="O110" s="152">
        <v>102</v>
      </c>
      <c r="P110" s="6" t="s">
        <v>886</v>
      </c>
      <c r="Q110" s="6" t="s">
        <v>887</v>
      </c>
      <c r="R110" s="153">
        <v>0.07574074074074073</v>
      </c>
      <c r="S110" s="169"/>
      <c r="T110" s="168"/>
      <c r="U110" s="53"/>
      <c r="V110" s="115"/>
      <c r="W110" s="115"/>
      <c r="X110" s="164"/>
      <c r="Z110" s="207">
        <v>37</v>
      </c>
      <c r="AA110" s="207" t="s">
        <v>214</v>
      </c>
      <c r="AB110" s="207" t="s">
        <v>206</v>
      </c>
      <c r="AC110" s="209" t="s">
        <v>1794</v>
      </c>
    </row>
    <row r="111" spans="1:29" ht="38.25">
      <c r="A111" s="9"/>
      <c r="B111" s="5">
        <v>99</v>
      </c>
      <c r="C111" s="6" t="s">
        <v>846</v>
      </c>
      <c r="D111" s="140" t="s">
        <v>555</v>
      </c>
      <c r="E111" s="31" t="s">
        <v>847</v>
      </c>
      <c r="F111" s="44">
        <v>93</v>
      </c>
      <c r="G111" s="45" t="s">
        <v>193</v>
      </c>
      <c r="H111" s="45" t="s">
        <v>194</v>
      </c>
      <c r="I111" s="46" t="s">
        <v>195</v>
      </c>
      <c r="K111" s="44">
        <v>93</v>
      </c>
      <c r="L111" s="45" t="s">
        <v>182</v>
      </c>
      <c r="M111" s="50" t="s">
        <v>39</v>
      </c>
      <c r="N111" s="68" t="s">
        <v>1048</v>
      </c>
      <c r="O111" s="152">
        <v>103</v>
      </c>
      <c r="P111" s="6" t="s">
        <v>799</v>
      </c>
      <c r="Q111" s="6" t="s">
        <v>179</v>
      </c>
      <c r="R111" s="153">
        <v>0.07599537037037037</v>
      </c>
      <c r="S111" s="169"/>
      <c r="T111" s="168"/>
      <c r="U111" s="53"/>
      <c r="V111" s="115"/>
      <c r="W111" s="115"/>
      <c r="X111" s="164"/>
      <c r="Z111" s="207">
        <v>38</v>
      </c>
      <c r="AA111" s="207" t="s">
        <v>103</v>
      </c>
      <c r="AB111" s="207" t="s">
        <v>57</v>
      </c>
      <c r="AC111" s="209" t="s">
        <v>1795</v>
      </c>
    </row>
    <row r="112" spans="1:29" ht="38.25">
      <c r="A112" s="9"/>
      <c r="B112" s="5">
        <v>100</v>
      </c>
      <c r="C112" s="6" t="s">
        <v>848</v>
      </c>
      <c r="D112" s="6" t="s">
        <v>519</v>
      </c>
      <c r="E112" s="31" t="s">
        <v>849</v>
      </c>
      <c r="F112" s="44">
        <v>94</v>
      </c>
      <c r="G112" s="45" t="s">
        <v>196</v>
      </c>
      <c r="H112" s="45" t="s">
        <v>161</v>
      </c>
      <c r="I112" s="46" t="s">
        <v>197</v>
      </c>
      <c r="K112" s="44">
        <v>94</v>
      </c>
      <c r="L112" s="45" t="s">
        <v>153</v>
      </c>
      <c r="M112" s="50" t="s">
        <v>39</v>
      </c>
      <c r="N112" s="68" t="s">
        <v>1049</v>
      </c>
      <c r="O112" s="152">
        <v>104</v>
      </c>
      <c r="P112" s="6" t="s">
        <v>856</v>
      </c>
      <c r="Q112" s="6" t="s">
        <v>483</v>
      </c>
      <c r="R112" s="153">
        <v>0.0764699074074074</v>
      </c>
      <c r="S112" s="169"/>
      <c r="T112" s="168"/>
      <c r="U112" s="53"/>
      <c r="V112" s="115"/>
      <c r="W112" s="115"/>
      <c r="X112" s="164"/>
      <c r="Z112" s="207">
        <v>39</v>
      </c>
      <c r="AA112" s="207" t="s">
        <v>235</v>
      </c>
      <c r="AB112" s="207" t="s">
        <v>1796</v>
      </c>
      <c r="AC112" s="486">
        <v>11963</v>
      </c>
    </row>
    <row r="113" spans="1:29" ht="25.5">
      <c r="A113" s="9"/>
      <c r="B113" s="5">
        <v>101</v>
      </c>
      <c r="C113" s="6" t="s">
        <v>850</v>
      </c>
      <c r="D113" s="18" t="s">
        <v>425</v>
      </c>
      <c r="E113" s="31" t="s">
        <v>851</v>
      </c>
      <c r="F113" s="44">
        <v>95</v>
      </c>
      <c r="G113" s="45" t="s">
        <v>198</v>
      </c>
      <c r="H113" s="45" t="s">
        <v>199</v>
      </c>
      <c r="I113" s="46" t="s">
        <v>200</v>
      </c>
      <c r="K113" s="44">
        <v>95</v>
      </c>
      <c r="L113" s="45" t="s">
        <v>150</v>
      </c>
      <c r="M113" s="45" t="s">
        <v>151</v>
      </c>
      <c r="N113" s="68" t="s">
        <v>1050</v>
      </c>
      <c r="O113" s="152">
        <v>105</v>
      </c>
      <c r="P113" s="6" t="s">
        <v>902</v>
      </c>
      <c r="Q113" s="6" t="s">
        <v>898</v>
      </c>
      <c r="R113" s="153">
        <v>0.07677083333333333</v>
      </c>
      <c r="S113" s="169"/>
      <c r="T113" s="168"/>
      <c r="U113" s="53"/>
      <c r="V113" s="115"/>
      <c r="W113" s="115"/>
      <c r="X113" s="164"/>
      <c r="Z113" s="207">
        <v>40</v>
      </c>
      <c r="AA113" s="207" t="s">
        <v>208</v>
      </c>
      <c r="AB113" s="207" t="s">
        <v>194</v>
      </c>
      <c r="AC113" s="486">
        <v>11994</v>
      </c>
    </row>
    <row r="114" spans="1:29" ht="25.5">
      <c r="A114" s="9"/>
      <c r="B114" s="5">
        <v>102</v>
      </c>
      <c r="C114" s="6" t="s">
        <v>852</v>
      </c>
      <c r="D114" s="6" t="s">
        <v>602</v>
      </c>
      <c r="E114" s="31" t="s">
        <v>853</v>
      </c>
      <c r="F114" s="44">
        <v>96</v>
      </c>
      <c r="G114" s="45" t="s">
        <v>201</v>
      </c>
      <c r="H114" s="45" t="s">
        <v>179</v>
      </c>
      <c r="I114" s="46" t="s">
        <v>202</v>
      </c>
      <c r="K114" s="44">
        <v>96</v>
      </c>
      <c r="L114" s="45" t="s">
        <v>174</v>
      </c>
      <c r="M114" s="50" t="s">
        <v>39</v>
      </c>
      <c r="N114" s="68" t="s">
        <v>1051</v>
      </c>
      <c r="O114" s="152">
        <v>106</v>
      </c>
      <c r="P114" s="135" t="s">
        <v>871</v>
      </c>
      <c r="Q114" s="6" t="s">
        <v>464</v>
      </c>
      <c r="R114" s="153">
        <v>0.07678240740740741</v>
      </c>
      <c r="S114" s="169"/>
      <c r="T114" s="168"/>
      <c r="U114" s="53"/>
      <c r="V114" s="115"/>
      <c r="W114" s="115"/>
      <c r="X114" s="164"/>
      <c r="Z114" s="207">
        <v>41</v>
      </c>
      <c r="AA114" s="207" t="s">
        <v>250</v>
      </c>
      <c r="AB114" s="207" t="s">
        <v>117</v>
      </c>
      <c r="AC114" s="209" t="s">
        <v>1797</v>
      </c>
    </row>
    <row r="115" spans="1:29" ht="25.5">
      <c r="A115" s="9"/>
      <c r="B115" s="5">
        <v>103</v>
      </c>
      <c r="C115" s="6" t="s">
        <v>854</v>
      </c>
      <c r="D115" s="6" t="s">
        <v>454</v>
      </c>
      <c r="E115" s="31" t="s">
        <v>584</v>
      </c>
      <c r="F115" s="44">
        <v>97</v>
      </c>
      <c r="G115" s="45" t="s">
        <v>203</v>
      </c>
      <c r="H115" s="45" t="s">
        <v>199</v>
      </c>
      <c r="I115" s="46" t="s">
        <v>204</v>
      </c>
      <c r="K115" s="44">
        <v>97</v>
      </c>
      <c r="L115" s="45" t="s">
        <v>210</v>
      </c>
      <c r="M115" s="45" t="s">
        <v>179</v>
      </c>
      <c r="N115" s="68" t="s">
        <v>1052</v>
      </c>
      <c r="O115" s="152">
        <v>107</v>
      </c>
      <c r="P115" s="6" t="s">
        <v>732</v>
      </c>
      <c r="Q115" s="6" t="s">
        <v>403</v>
      </c>
      <c r="R115" s="153">
        <v>0.07690972222222221</v>
      </c>
      <c r="S115" s="169"/>
      <c r="T115" s="168"/>
      <c r="U115" s="53"/>
      <c r="V115" s="115"/>
      <c r="W115" s="115"/>
      <c r="X115" s="164"/>
      <c r="Z115" s="207">
        <v>42</v>
      </c>
      <c r="AA115" s="207" t="s">
        <v>215</v>
      </c>
      <c r="AB115" s="207" t="s">
        <v>216</v>
      </c>
      <c r="AC115" s="209" t="s">
        <v>1798</v>
      </c>
    </row>
    <row r="116" spans="1:29" ht="51">
      <c r="A116" s="9"/>
      <c r="B116" s="5">
        <v>103</v>
      </c>
      <c r="C116" s="6" t="s">
        <v>855</v>
      </c>
      <c r="D116" s="6" t="s">
        <v>602</v>
      </c>
      <c r="E116" s="31" t="s">
        <v>584</v>
      </c>
      <c r="F116" s="44">
        <v>98</v>
      </c>
      <c r="G116" s="45" t="s">
        <v>205</v>
      </c>
      <c r="H116" s="45" t="s">
        <v>206</v>
      </c>
      <c r="I116" s="46" t="s">
        <v>207</v>
      </c>
      <c r="K116" s="44">
        <v>98</v>
      </c>
      <c r="L116" s="45" t="s">
        <v>188</v>
      </c>
      <c r="M116" s="45" t="s">
        <v>161</v>
      </c>
      <c r="N116" s="68" t="s">
        <v>1053</v>
      </c>
      <c r="O116" s="152">
        <v>108</v>
      </c>
      <c r="P116" s="6" t="s">
        <v>889</v>
      </c>
      <c r="Q116" s="6" t="s">
        <v>425</v>
      </c>
      <c r="R116" s="153">
        <v>0.07695601851851852</v>
      </c>
      <c r="S116" s="169"/>
      <c r="T116" s="168"/>
      <c r="U116" s="53"/>
      <c r="V116" s="115"/>
      <c r="W116" s="115"/>
      <c r="X116" s="164"/>
      <c r="Z116" s="207">
        <v>42</v>
      </c>
      <c r="AA116" s="207" t="s">
        <v>210</v>
      </c>
      <c r="AB116" s="207" t="s">
        <v>179</v>
      </c>
      <c r="AC116" s="209" t="s">
        <v>1798</v>
      </c>
    </row>
    <row r="117" spans="1:29" ht="25.5">
      <c r="A117" s="9"/>
      <c r="B117" s="5">
        <v>105</v>
      </c>
      <c r="C117" s="6" t="s">
        <v>856</v>
      </c>
      <c r="D117" s="6" t="s">
        <v>483</v>
      </c>
      <c r="E117" s="31" t="s">
        <v>857</v>
      </c>
      <c r="F117" s="44">
        <v>99</v>
      </c>
      <c r="G117" s="45" t="s">
        <v>208</v>
      </c>
      <c r="H117" s="45" t="s">
        <v>194</v>
      </c>
      <c r="I117" s="46" t="s">
        <v>209</v>
      </c>
      <c r="K117" s="44">
        <v>99</v>
      </c>
      <c r="L117" s="45" t="s">
        <v>214</v>
      </c>
      <c r="M117" s="45" t="s">
        <v>206</v>
      </c>
      <c r="N117" s="68" t="s">
        <v>1054</v>
      </c>
      <c r="O117" s="152">
        <v>109</v>
      </c>
      <c r="P117" s="6" t="s">
        <v>929</v>
      </c>
      <c r="Q117" s="6" t="s">
        <v>403</v>
      </c>
      <c r="R117" s="153">
        <v>0.07709490740740742</v>
      </c>
      <c r="S117" s="169"/>
      <c r="T117" s="168"/>
      <c r="U117" s="53"/>
      <c r="V117" s="115"/>
      <c r="W117" s="115"/>
      <c r="X117" s="164"/>
      <c r="Z117" s="207">
        <v>44</v>
      </c>
      <c r="AA117" s="207" t="s">
        <v>191</v>
      </c>
      <c r="AB117" s="207" t="s">
        <v>1779</v>
      </c>
      <c r="AC117" s="209" t="s">
        <v>1799</v>
      </c>
    </row>
    <row r="118" spans="1:29" ht="25.5">
      <c r="A118" s="9"/>
      <c r="B118" s="5">
        <v>105</v>
      </c>
      <c r="C118" s="6" t="s">
        <v>858</v>
      </c>
      <c r="D118" s="140" t="s">
        <v>555</v>
      </c>
      <c r="E118" s="31" t="s">
        <v>857</v>
      </c>
      <c r="F118" s="44">
        <v>100</v>
      </c>
      <c r="G118" s="45" t="s">
        <v>210</v>
      </c>
      <c r="H118" s="45" t="s">
        <v>179</v>
      </c>
      <c r="I118" s="46" t="s">
        <v>211</v>
      </c>
      <c r="K118" s="44">
        <v>100</v>
      </c>
      <c r="L118" s="45" t="s">
        <v>191</v>
      </c>
      <c r="M118" s="78" t="s">
        <v>50</v>
      </c>
      <c r="N118" s="68" t="s">
        <v>1055</v>
      </c>
      <c r="O118" s="152">
        <v>110</v>
      </c>
      <c r="P118" s="6" t="s">
        <v>865</v>
      </c>
      <c r="Q118" s="6" t="s">
        <v>403</v>
      </c>
      <c r="R118" s="153">
        <v>0.07736111111111112</v>
      </c>
      <c r="S118" s="169"/>
      <c r="T118" s="168"/>
      <c r="U118" s="53"/>
      <c r="V118" s="115"/>
      <c r="W118" s="115"/>
      <c r="X118" s="164"/>
      <c r="Z118" s="207">
        <v>45</v>
      </c>
      <c r="AA118" s="207" t="s">
        <v>136</v>
      </c>
      <c r="AB118" s="207" t="s">
        <v>65</v>
      </c>
      <c r="AC118" s="209" t="s">
        <v>1800</v>
      </c>
    </row>
    <row r="119" spans="1:29" ht="25.5">
      <c r="A119" s="9"/>
      <c r="B119" s="5">
        <v>107</v>
      </c>
      <c r="C119" s="6" t="s">
        <v>859</v>
      </c>
      <c r="D119" s="6" t="s">
        <v>467</v>
      </c>
      <c r="E119" s="31" t="s">
        <v>860</v>
      </c>
      <c r="F119" s="44">
        <v>101</v>
      </c>
      <c r="G119" s="45" t="s">
        <v>212</v>
      </c>
      <c r="H119" s="45" t="s">
        <v>179</v>
      </c>
      <c r="I119" s="46" t="s">
        <v>213</v>
      </c>
      <c r="K119" s="44">
        <v>101</v>
      </c>
      <c r="L119" s="45" t="s">
        <v>230</v>
      </c>
      <c r="M119" s="45" t="s">
        <v>161</v>
      </c>
      <c r="N119" s="68" t="s">
        <v>1056</v>
      </c>
      <c r="O119" s="152">
        <v>111</v>
      </c>
      <c r="P119" s="6" t="s">
        <v>797</v>
      </c>
      <c r="Q119" s="6" t="s">
        <v>179</v>
      </c>
      <c r="R119" s="153">
        <v>0.07751157407407407</v>
      </c>
      <c r="S119" s="169"/>
      <c r="T119" s="168"/>
      <c r="U119" s="53"/>
      <c r="V119" s="115"/>
      <c r="W119" s="115"/>
      <c r="X119" s="164"/>
      <c r="Z119" s="207">
        <v>46</v>
      </c>
      <c r="AA119" s="207" t="s">
        <v>220</v>
      </c>
      <c r="AB119" s="207" t="s">
        <v>194</v>
      </c>
      <c r="AC119" s="209" t="s">
        <v>1801</v>
      </c>
    </row>
    <row r="120" spans="1:29" ht="38.25">
      <c r="A120" s="9"/>
      <c r="B120" s="5">
        <v>108</v>
      </c>
      <c r="C120" s="6" t="s">
        <v>861</v>
      </c>
      <c r="D120" s="6" t="s">
        <v>179</v>
      </c>
      <c r="E120" s="31" t="s">
        <v>862</v>
      </c>
      <c r="F120" s="44">
        <v>102</v>
      </c>
      <c r="G120" s="45" t="s">
        <v>214</v>
      </c>
      <c r="H120" s="45" t="s">
        <v>206</v>
      </c>
      <c r="I120" s="48">
        <v>0.01329861111111111</v>
      </c>
      <c r="K120" s="44">
        <v>102</v>
      </c>
      <c r="L120" s="45" t="s">
        <v>234</v>
      </c>
      <c r="M120" s="45" t="s">
        <v>194</v>
      </c>
      <c r="N120" s="68" t="s">
        <v>1057</v>
      </c>
      <c r="O120" s="152">
        <v>112</v>
      </c>
      <c r="P120" s="14" t="s">
        <v>787</v>
      </c>
      <c r="Q120" s="14" t="s">
        <v>476</v>
      </c>
      <c r="R120" s="153">
        <v>0.07768518518518519</v>
      </c>
      <c r="S120" s="169"/>
      <c r="T120" s="168"/>
      <c r="U120" s="53"/>
      <c r="V120" s="115"/>
      <c r="W120" s="115"/>
      <c r="X120" s="164"/>
      <c r="Z120" s="207">
        <v>47</v>
      </c>
      <c r="AA120" s="207" t="s">
        <v>196</v>
      </c>
      <c r="AB120" s="207" t="s">
        <v>161</v>
      </c>
      <c r="AC120" s="209" t="s">
        <v>1802</v>
      </c>
    </row>
    <row r="121" spans="1:29" ht="25.5">
      <c r="A121" s="9"/>
      <c r="B121" s="5">
        <v>109</v>
      </c>
      <c r="C121" s="6" t="s">
        <v>863</v>
      </c>
      <c r="D121" s="18" t="s">
        <v>425</v>
      </c>
      <c r="E121" s="31" t="s">
        <v>864</v>
      </c>
      <c r="F121" s="44">
        <v>103</v>
      </c>
      <c r="G121" s="45" t="s">
        <v>215</v>
      </c>
      <c r="H121" s="45" t="s">
        <v>216</v>
      </c>
      <c r="I121" s="46" t="s">
        <v>217</v>
      </c>
      <c r="K121" s="44">
        <v>103</v>
      </c>
      <c r="L121" s="45" t="s">
        <v>205</v>
      </c>
      <c r="M121" s="45" t="s">
        <v>206</v>
      </c>
      <c r="N121" s="68" t="s">
        <v>1058</v>
      </c>
      <c r="O121" s="152">
        <v>113</v>
      </c>
      <c r="P121" s="6" t="s">
        <v>1203</v>
      </c>
      <c r="Q121" s="6" t="s">
        <v>179</v>
      </c>
      <c r="R121" s="153">
        <v>0.07791666666666668</v>
      </c>
      <c r="S121" s="169"/>
      <c r="T121" s="168"/>
      <c r="U121" s="53"/>
      <c r="V121" s="115"/>
      <c r="W121" s="115"/>
      <c r="X121" s="164"/>
      <c r="Z121" s="207">
        <v>48</v>
      </c>
      <c r="AA121" s="207" t="s">
        <v>218</v>
      </c>
      <c r="AB121" s="207" t="s">
        <v>194</v>
      </c>
      <c r="AC121" s="486">
        <v>12966</v>
      </c>
    </row>
    <row r="122" spans="1:29" ht="25.5">
      <c r="A122" s="9"/>
      <c r="B122" s="5">
        <v>110</v>
      </c>
      <c r="C122" s="6" t="s">
        <v>865</v>
      </c>
      <c r="D122" s="6" t="s">
        <v>403</v>
      </c>
      <c r="E122" s="31" t="s">
        <v>866</v>
      </c>
      <c r="F122" s="44">
        <v>104</v>
      </c>
      <c r="G122" s="45" t="s">
        <v>218</v>
      </c>
      <c r="H122" s="45" t="s">
        <v>194</v>
      </c>
      <c r="I122" s="46" t="s">
        <v>219</v>
      </c>
      <c r="K122" s="44">
        <v>104</v>
      </c>
      <c r="L122" s="45" t="s">
        <v>196</v>
      </c>
      <c r="M122" s="45" t="s">
        <v>161</v>
      </c>
      <c r="N122" s="68" t="s">
        <v>1059</v>
      </c>
      <c r="O122" s="152">
        <v>114</v>
      </c>
      <c r="P122" s="6" t="s">
        <v>1204</v>
      </c>
      <c r="Q122" s="18" t="s">
        <v>425</v>
      </c>
      <c r="R122" s="153">
        <v>0.07857638888888889</v>
      </c>
      <c r="S122" s="169"/>
      <c r="T122" s="168"/>
      <c r="U122" s="53"/>
      <c r="V122" s="115"/>
      <c r="W122" s="115"/>
      <c r="X122" s="164"/>
      <c r="Z122" s="207">
        <v>49</v>
      </c>
      <c r="AA122" s="207" t="s">
        <v>232</v>
      </c>
      <c r="AB122" s="207" t="s">
        <v>216</v>
      </c>
      <c r="AC122" s="209" t="s">
        <v>1803</v>
      </c>
    </row>
    <row r="123" spans="1:29" ht="25.5">
      <c r="A123" s="9"/>
      <c r="B123" s="5">
        <v>111</v>
      </c>
      <c r="C123" s="6" t="s">
        <v>867</v>
      </c>
      <c r="D123" s="6" t="s">
        <v>432</v>
      </c>
      <c r="E123" s="31" t="s">
        <v>868</v>
      </c>
      <c r="F123" s="44">
        <v>105</v>
      </c>
      <c r="G123" s="45" t="s">
        <v>220</v>
      </c>
      <c r="H123" s="45" t="s">
        <v>194</v>
      </c>
      <c r="I123" s="46" t="s">
        <v>221</v>
      </c>
      <c r="K123" s="44">
        <v>105</v>
      </c>
      <c r="L123" s="45" t="s">
        <v>212</v>
      </c>
      <c r="M123" s="45" t="s">
        <v>179</v>
      </c>
      <c r="N123" s="68" t="s">
        <v>1060</v>
      </c>
      <c r="O123" s="152">
        <v>115</v>
      </c>
      <c r="P123" s="6" t="s">
        <v>770</v>
      </c>
      <c r="Q123" s="6" t="s">
        <v>498</v>
      </c>
      <c r="R123" s="153">
        <v>0.08096064814814814</v>
      </c>
      <c r="S123" s="169"/>
      <c r="T123" s="168"/>
      <c r="U123" s="53"/>
      <c r="V123" s="115"/>
      <c r="W123" s="115"/>
      <c r="X123" s="164"/>
      <c r="Z123" s="207">
        <v>50</v>
      </c>
      <c r="AA123" s="207" t="s">
        <v>203</v>
      </c>
      <c r="AB123" s="207" t="s">
        <v>199</v>
      </c>
      <c r="AC123" s="209" t="s">
        <v>1804</v>
      </c>
    </row>
    <row r="124" spans="1:29" ht="25.5">
      <c r="A124" s="9"/>
      <c r="B124" s="5">
        <v>112</v>
      </c>
      <c r="C124" s="6" t="s">
        <v>869</v>
      </c>
      <c r="D124" s="6" t="s">
        <v>617</v>
      </c>
      <c r="E124" s="31" t="s">
        <v>870</v>
      </c>
      <c r="F124" s="44">
        <v>106</v>
      </c>
      <c r="G124" s="45" t="s">
        <v>222</v>
      </c>
      <c r="H124" s="45" t="s">
        <v>179</v>
      </c>
      <c r="I124" s="48">
        <v>0.01392361111111111</v>
      </c>
      <c r="K124" s="44">
        <v>106</v>
      </c>
      <c r="L124" s="45" t="s">
        <v>239</v>
      </c>
      <c r="M124" s="45" t="s">
        <v>206</v>
      </c>
      <c r="N124" s="68" t="s">
        <v>1061</v>
      </c>
      <c r="O124" s="152">
        <v>116</v>
      </c>
      <c r="P124" s="6" t="s">
        <v>702</v>
      </c>
      <c r="Q124" s="6" t="s">
        <v>400</v>
      </c>
      <c r="R124" s="153">
        <v>0.08219907407407408</v>
      </c>
      <c r="S124" s="169"/>
      <c r="T124" s="168"/>
      <c r="U124" s="53"/>
      <c r="V124" s="115"/>
      <c r="W124" s="115"/>
      <c r="X124" s="164"/>
      <c r="Z124" s="207">
        <v>51</v>
      </c>
      <c r="AA124" s="207" t="s">
        <v>230</v>
      </c>
      <c r="AB124" s="207" t="s">
        <v>161</v>
      </c>
      <c r="AC124" s="209" t="s">
        <v>1805</v>
      </c>
    </row>
    <row r="125" spans="1:29" ht="38.25">
      <c r="A125" s="9"/>
      <c r="B125" s="5">
        <v>113</v>
      </c>
      <c r="C125" s="135" t="s">
        <v>871</v>
      </c>
      <c r="D125" s="6" t="s">
        <v>464</v>
      </c>
      <c r="E125" s="31" t="s">
        <v>872</v>
      </c>
      <c r="F125" s="44">
        <v>107</v>
      </c>
      <c r="G125" s="45" t="s">
        <v>223</v>
      </c>
      <c r="H125" s="45" t="s">
        <v>194</v>
      </c>
      <c r="I125" s="48">
        <v>0.013993055555555555</v>
      </c>
      <c r="K125" s="44">
        <v>107</v>
      </c>
      <c r="L125" s="45" t="s">
        <v>146</v>
      </c>
      <c r="M125" s="45" t="s">
        <v>65</v>
      </c>
      <c r="N125" s="68" t="s">
        <v>1062</v>
      </c>
      <c r="O125" s="152">
        <v>117</v>
      </c>
      <c r="P125" s="6" t="s">
        <v>954</v>
      </c>
      <c r="Q125" s="6" t="s">
        <v>422</v>
      </c>
      <c r="R125" s="153">
        <v>0.08226851851851852</v>
      </c>
      <c r="S125" s="169"/>
      <c r="T125" s="168"/>
      <c r="U125" s="53"/>
      <c r="V125" s="115"/>
      <c r="W125" s="115"/>
      <c r="X125" s="164"/>
      <c r="Z125" s="207">
        <v>52</v>
      </c>
      <c r="AA125" s="207" t="s">
        <v>223</v>
      </c>
      <c r="AB125" s="207" t="s">
        <v>1806</v>
      </c>
      <c r="AC125" s="209" t="s">
        <v>1807</v>
      </c>
    </row>
    <row r="126" spans="1:29" ht="38.25">
      <c r="A126" s="9"/>
      <c r="B126" s="5">
        <v>114</v>
      </c>
      <c r="C126" s="6" t="s">
        <v>873</v>
      </c>
      <c r="D126" s="6" t="s">
        <v>761</v>
      </c>
      <c r="E126" s="31" t="s">
        <v>874</v>
      </c>
      <c r="F126" s="44">
        <v>108</v>
      </c>
      <c r="G126" s="45" t="s">
        <v>224</v>
      </c>
      <c r="H126" s="45" t="s">
        <v>216</v>
      </c>
      <c r="I126" s="46" t="s">
        <v>225</v>
      </c>
      <c r="K126" s="44">
        <v>108</v>
      </c>
      <c r="L126" s="45" t="s">
        <v>215</v>
      </c>
      <c r="M126" s="45" t="s">
        <v>216</v>
      </c>
      <c r="N126" s="68" t="s">
        <v>1063</v>
      </c>
      <c r="O126" s="152">
        <v>118</v>
      </c>
      <c r="P126" s="6" t="s">
        <v>861</v>
      </c>
      <c r="Q126" s="6" t="s">
        <v>179</v>
      </c>
      <c r="R126" s="153">
        <v>0.08236111111111111</v>
      </c>
      <c r="S126" s="169"/>
      <c r="T126" s="168"/>
      <c r="U126" s="53"/>
      <c r="V126" s="115"/>
      <c r="W126" s="115"/>
      <c r="X126" s="164"/>
      <c r="Z126" s="207">
        <v>53</v>
      </c>
      <c r="AA126" s="207" t="s">
        <v>241</v>
      </c>
      <c r="AB126" s="207" t="s">
        <v>199</v>
      </c>
      <c r="AC126" s="209" t="s">
        <v>1808</v>
      </c>
    </row>
    <row r="127" spans="1:29" ht="25.5">
      <c r="A127" s="9"/>
      <c r="B127" s="5">
        <v>115</v>
      </c>
      <c r="C127" s="17" t="s">
        <v>875</v>
      </c>
      <c r="D127" s="17" t="s">
        <v>476</v>
      </c>
      <c r="E127" s="31" t="s">
        <v>876</v>
      </c>
      <c r="F127" s="44">
        <v>109</v>
      </c>
      <c r="G127" s="45" t="s">
        <v>226</v>
      </c>
      <c r="H127" s="45" t="s">
        <v>26</v>
      </c>
      <c r="I127" s="46" t="s">
        <v>227</v>
      </c>
      <c r="K127" s="44">
        <v>109</v>
      </c>
      <c r="L127" s="45" t="s">
        <v>171</v>
      </c>
      <c r="M127" s="45" t="s">
        <v>158</v>
      </c>
      <c r="N127" s="68" t="s">
        <v>1064</v>
      </c>
      <c r="O127" s="152">
        <v>119</v>
      </c>
      <c r="P127" s="6" t="s">
        <v>668</v>
      </c>
      <c r="Q127" s="21" t="s">
        <v>394</v>
      </c>
      <c r="R127" s="153">
        <v>0.08246527777777778</v>
      </c>
      <c r="S127" s="169"/>
      <c r="T127" s="168"/>
      <c r="U127" s="53"/>
      <c r="V127" s="115"/>
      <c r="W127" s="115"/>
      <c r="X127" s="164"/>
      <c r="Z127" s="207">
        <v>54</v>
      </c>
      <c r="AA127" s="207" t="s">
        <v>237</v>
      </c>
      <c r="AB127" s="207" t="s">
        <v>216</v>
      </c>
      <c r="AC127" s="209" t="s">
        <v>1809</v>
      </c>
    </row>
    <row r="128" spans="1:29" ht="25.5">
      <c r="A128" s="9"/>
      <c r="B128" s="5">
        <v>116</v>
      </c>
      <c r="C128" s="6" t="s">
        <v>877</v>
      </c>
      <c r="D128" s="6" t="s">
        <v>761</v>
      </c>
      <c r="E128" s="31" t="s">
        <v>878</v>
      </c>
      <c r="F128" s="44">
        <v>110</v>
      </c>
      <c r="G128" s="45" t="s">
        <v>228</v>
      </c>
      <c r="H128" s="45" t="s">
        <v>68</v>
      </c>
      <c r="I128" s="46" t="s">
        <v>229</v>
      </c>
      <c r="K128" s="44">
        <v>110</v>
      </c>
      <c r="L128" s="45" t="s">
        <v>222</v>
      </c>
      <c r="M128" s="45" t="s">
        <v>179</v>
      </c>
      <c r="N128" s="68" t="s">
        <v>1065</v>
      </c>
      <c r="O128" s="152">
        <v>120</v>
      </c>
      <c r="P128" s="6" t="s">
        <v>760</v>
      </c>
      <c r="Q128" s="6" t="s">
        <v>761</v>
      </c>
      <c r="R128" s="153">
        <v>0.08329861111111111</v>
      </c>
      <c r="S128" s="169"/>
      <c r="T128" s="168"/>
      <c r="U128" s="53"/>
      <c r="V128" s="115"/>
      <c r="W128" s="115"/>
      <c r="X128" s="164"/>
      <c r="Z128" s="207">
        <v>55</v>
      </c>
      <c r="AA128" s="207" t="s">
        <v>193</v>
      </c>
      <c r="AB128" s="207" t="s">
        <v>1806</v>
      </c>
      <c r="AC128" s="209" t="s">
        <v>1810</v>
      </c>
    </row>
    <row r="129" spans="1:29" ht="38.25">
      <c r="A129" s="9"/>
      <c r="B129" s="5">
        <v>117</v>
      </c>
      <c r="C129" s="6" t="s">
        <v>879</v>
      </c>
      <c r="D129" s="6" t="s">
        <v>391</v>
      </c>
      <c r="E129" s="31" t="s">
        <v>880</v>
      </c>
      <c r="F129" s="44">
        <v>111</v>
      </c>
      <c r="G129" s="45" t="s">
        <v>230</v>
      </c>
      <c r="H129" s="45" t="s">
        <v>161</v>
      </c>
      <c r="I129" s="46" t="s">
        <v>231</v>
      </c>
      <c r="K129" s="44">
        <v>111</v>
      </c>
      <c r="L129" s="45" t="s">
        <v>245</v>
      </c>
      <c r="M129" s="45" t="s">
        <v>216</v>
      </c>
      <c r="N129" s="68" t="s">
        <v>1066</v>
      </c>
      <c r="O129" s="152">
        <v>121</v>
      </c>
      <c r="P129" s="6" t="s">
        <v>733</v>
      </c>
      <c r="Q129" s="6" t="s">
        <v>419</v>
      </c>
      <c r="R129" s="153">
        <v>0.08364583333333332</v>
      </c>
      <c r="S129" s="169"/>
      <c r="T129" s="168"/>
      <c r="U129" s="53"/>
      <c r="V129" s="115"/>
      <c r="W129" s="115"/>
      <c r="X129" s="164"/>
      <c r="Z129" s="207">
        <v>56</v>
      </c>
      <c r="AA129" s="207" t="s">
        <v>234</v>
      </c>
      <c r="AB129" s="207" t="s">
        <v>1806</v>
      </c>
      <c r="AC129" s="209" t="s">
        <v>1811</v>
      </c>
    </row>
    <row r="130" spans="1:29" ht="25.5">
      <c r="A130" s="9"/>
      <c r="B130" s="5">
        <v>118</v>
      </c>
      <c r="C130" s="6" t="s">
        <v>881</v>
      </c>
      <c r="D130" s="6" t="s">
        <v>599</v>
      </c>
      <c r="E130" s="31" t="s">
        <v>882</v>
      </c>
      <c r="F130" s="44">
        <v>112</v>
      </c>
      <c r="G130" s="45" t="s">
        <v>232</v>
      </c>
      <c r="H130" s="45" t="s">
        <v>216</v>
      </c>
      <c r="I130" s="46" t="s">
        <v>233</v>
      </c>
      <c r="K130" s="44">
        <v>112</v>
      </c>
      <c r="L130" s="45" t="s">
        <v>232</v>
      </c>
      <c r="M130" s="45" t="s">
        <v>216</v>
      </c>
      <c r="N130" s="68" t="s">
        <v>1067</v>
      </c>
      <c r="O130" s="152">
        <v>122</v>
      </c>
      <c r="P130" s="6" t="s">
        <v>825</v>
      </c>
      <c r="Q130" s="6" t="s">
        <v>464</v>
      </c>
      <c r="R130" s="153">
        <v>0.08383101851851853</v>
      </c>
      <c r="S130" s="169"/>
      <c r="T130" s="168"/>
      <c r="U130" s="53"/>
      <c r="V130" s="115"/>
      <c r="W130" s="115"/>
      <c r="X130" s="164"/>
      <c r="Z130" s="207">
        <v>57</v>
      </c>
      <c r="AA130" s="207" t="s">
        <v>245</v>
      </c>
      <c r="AB130" s="207" t="s">
        <v>216</v>
      </c>
      <c r="AC130" s="209" t="s">
        <v>1812</v>
      </c>
    </row>
    <row r="131" spans="1:29" ht="38.25">
      <c r="A131" s="9"/>
      <c r="B131" s="5">
        <v>118</v>
      </c>
      <c r="C131" s="6" t="s">
        <v>883</v>
      </c>
      <c r="D131" s="21" t="s">
        <v>394</v>
      </c>
      <c r="E131" s="31" t="s">
        <v>882</v>
      </c>
      <c r="F131" s="44">
        <v>113</v>
      </c>
      <c r="G131" s="45" t="s">
        <v>234</v>
      </c>
      <c r="H131" s="45" t="s">
        <v>194</v>
      </c>
      <c r="I131" s="48">
        <v>0.015300925925925926</v>
      </c>
      <c r="K131" s="44">
        <v>113</v>
      </c>
      <c r="L131" s="45" t="s">
        <v>208</v>
      </c>
      <c r="M131" s="45" t="s">
        <v>194</v>
      </c>
      <c r="N131" s="68" t="s">
        <v>1068</v>
      </c>
      <c r="O131" s="152">
        <v>123</v>
      </c>
      <c r="P131" s="6" t="s">
        <v>939</v>
      </c>
      <c r="Q131" s="18" t="s">
        <v>425</v>
      </c>
      <c r="R131" s="153">
        <v>0.08416666666666667</v>
      </c>
      <c r="S131" s="169"/>
      <c r="T131" s="168"/>
      <c r="U131" s="53"/>
      <c r="V131" s="115"/>
      <c r="W131" s="115"/>
      <c r="X131" s="164"/>
      <c r="Z131" s="207">
        <v>57</v>
      </c>
      <c r="AA131" s="207" t="s">
        <v>201</v>
      </c>
      <c r="AB131" s="207" t="s">
        <v>179</v>
      </c>
      <c r="AC131" s="209" t="s">
        <v>1812</v>
      </c>
    </row>
    <row r="132" spans="1:29" ht="12.75">
      <c r="A132" s="9"/>
      <c r="B132" s="5">
        <v>120</v>
      </c>
      <c r="C132" s="17" t="s">
        <v>884</v>
      </c>
      <c r="D132" s="17" t="s">
        <v>476</v>
      </c>
      <c r="E132" s="31" t="s">
        <v>885</v>
      </c>
      <c r="F132" s="44">
        <v>114</v>
      </c>
      <c r="G132" s="45" t="s">
        <v>235</v>
      </c>
      <c r="H132" s="45" t="s">
        <v>179</v>
      </c>
      <c r="I132" s="46" t="s">
        <v>236</v>
      </c>
      <c r="K132" s="44">
        <v>114</v>
      </c>
      <c r="L132" s="45" t="s">
        <v>223</v>
      </c>
      <c r="M132" s="45" t="s">
        <v>194</v>
      </c>
      <c r="N132" s="68" t="s">
        <v>1069</v>
      </c>
      <c r="O132" s="152">
        <v>124</v>
      </c>
      <c r="P132" s="6" t="s">
        <v>951</v>
      </c>
      <c r="Q132" s="6" t="s">
        <v>483</v>
      </c>
      <c r="R132" s="153">
        <v>0.0848148148148148</v>
      </c>
      <c r="S132" s="169"/>
      <c r="T132" s="168"/>
      <c r="U132" s="53"/>
      <c r="V132" s="115"/>
      <c r="W132" s="115"/>
      <c r="X132" s="164"/>
      <c r="Z132" s="207">
        <v>59</v>
      </c>
      <c r="AA132" s="207" t="s">
        <v>198</v>
      </c>
      <c r="AB132" s="207" t="s">
        <v>199</v>
      </c>
      <c r="AC132" s="209" t="s">
        <v>1813</v>
      </c>
    </row>
    <row r="133" spans="1:29" ht="25.5">
      <c r="A133" s="9"/>
      <c r="B133" s="5">
        <v>121</v>
      </c>
      <c r="C133" s="6" t="s">
        <v>886</v>
      </c>
      <c r="D133" s="6" t="s">
        <v>887</v>
      </c>
      <c r="E133" s="31" t="s">
        <v>888</v>
      </c>
      <c r="F133" s="44">
        <v>115</v>
      </c>
      <c r="G133" s="45" t="s">
        <v>237</v>
      </c>
      <c r="H133" s="45" t="s">
        <v>216</v>
      </c>
      <c r="I133" s="46" t="s">
        <v>238</v>
      </c>
      <c r="K133" s="44">
        <v>115</v>
      </c>
      <c r="L133" s="45" t="s">
        <v>201</v>
      </c>
      <c r="M133" s="45" t="s">
        <v>179</v>
      </c>
      <c r="N133" s="68" t="s">
        <v>1070</v>
      </c>
      <c r="O133" s="152">
        <v>125</v>
      </c>
      <c r="P133" s="6" t="s">
        <v>959</v>
      </c>
      <c r="Q133" s="6" t="s">
        <v>586</v>
      </c>
      <c r="R133" s="153">
        <v>0.0849537037037037</v>
      </c>
      <c r="S133" s="169"/>
      <c r="T133" s="168"/>
      <c r="U133" s="53"/>
      <c r="V133" s="115"/>
      <c r="W133" s="115"/>
      <c r="X133" s="164"/>
      <c r="Z133" s="207">
        <v>60</v>
      </c>
      <c r="AA133" s="207" t="s">
        <v>239</v>
      </c>
      <c r="AB133" s="207" t="s">
        <v>206</v>
      </c>
      <c r="AC133" s="486">
        <v>15097</v>
      </c>
    </row>
    <row r="134" spans="1:29" ht="25.5">
      <c r="A134" s="9"/>
      <c r="B134" s="5">
        <v>122</v>
      </c>
      <c r="C134" s="6" t="s">
        <v>889</v>
      </c>
      <c r="D134" s="18" t="s">
        <v>425</v>
      </c>
      <c r="E134" s="31" t="s">
        <v>890</v>
      </c>
      <c r="F134" s="44">
        <v>116</v>
      </c>
      <c r="G134" s="45" t="s">
        <v>239</v>
      </c>
      <c r="H134" s="45" t="s">
        <v>206</v>
      </c>
      <c r="I134" s="46" t="s">
        <v>240</v>
      </c>
      <c r="K134" s="44">
        <v>116</v>
      </c>
      <c r="L134" s="45" t="s">
        <v>198</v>
      </c>
      <c r="M134" s="45" t="s">
        <v>199</v>
      </c>
      <c r="N134" s="68" t="s">
        <v>1071</v>
      </c>
      <c r="O134" s="152">
        <v>126</v>
      </c>
      <c r="P134" s="6" t="s">
        <v>859</v>
      </c>
      <c r="Q134" s="6" t="s">
        <v>467</v>
      </c>
      <c r="R134" s="153">
        <v>0.08540509259259259</v>
      </c>
      <c r="S134" s="169"/>
      <c r="T134" s="168"/>
      <c r="U134" s="53"/>
      <c r="V134" s="115"/>
      <c r="W134" s="115"/>
      <c r="X134" s="164"/>
      <c r="Z134" s="207">
        <v>61</v>
      </c>
      <c r="AA134" s="207" t="s">
        <v>212</v>
      </c>
      <c r="AB134" s="207" t="s">
        <v>1796</v>
      </c>
      <c r="AC134" s="486">
        <v>15128</v>
      </c>
    </row>
    <row r="135" spans="1:29" ht="25.5">
      <c r="A135" s="9"/>
      <c r="B135" s="5">
        <v>123</v>
      </c>
      <c r="C135" s="6" t="s">
        <v>891</v>
      </c>
      <c r="D135" s="18" t="s">
        <v>425</v>
      </c>
      <c r="E135" s="31" t="s">
        <v>892</v>
      </c>
      <c r="F135" s="44">
        <v>117</v>
      </c>
      <c r="G135" s="45" t="s">
        <v>241</v>
      </c>
      <c r="H135" s="45" t="s">
        <v>199</v>
      </c>
      <c r="I135" s="46" t="s">
        <v>242</v>
      </c>
      <c r="K135" s="44">
        <v>117</v>
      </c>
      <c r="L135" s="45" t="s">
        <v>193</v>
      </c>
      <c r="M135" s="45" t="s">
        <v>194</v>
      </c>
      <c r="N135" s="68" t="s">
        <v>1072</v>
      </c>
      <c r="O135" s="152">
        <v>127</v>
      </c>
      <c r="P135" s="6" t="s">
        <v>852</v>
      </c>
      <c r="Q135" s="6" t="s">
        <v>602</v>
      </c>
      <c r="R135" s="153">
        <v>0.08586805555555556</v>
      </c>
      <c r="S135" s="169"/>
      <c r="T135" s="168"/>
      <c r="U135" s="53"/>
      <c r="V135" s="115"/>
      <c r="W135" s="115"/>
      <c r="X135" s="164"/>
      <c r="Z135" s="207">
        <v>62</v>
      </c>
      <c r="AA135" s="207" t="s">
        <v>222</v>
      </c>
      <c r="AB135" s="207" t="s">
        <v>179</v>
      </c>
      <c r="AC135" s="209" t="s">
        <v>1814</v>
      </c>
    </row>
    <row r="136" spans="1:34" ht="38.25" customHeight="1">
      <c r="A136" s="9"/>
      <c r="B136" s="5">
        <v>124</v>
      </c>
      <c r="C136" s="6" t="s">
        <v>893</v>
      </c>
      <c r="D136" s="6" t="s">
        <v>532</v>
      </c>
      <c r="E136" s="31" t="s">
        <v>894</v>
      </c>
      <c r="F136" s="44">
        <v>118</v>
      </c>
      <c r="G136" s="45" t="s">
        <v>243</v>
      </c>
      <c r="H136" s="45" t="s">
        <v>206</v>
      </c>
      <c r="I136" s="46" t="s">
        <v>244</v>
      </c>
      <c r="K136" s="44">
        <v>118</v>
      </c>
      <c r="L136" s="45" t="s">
        <v>237</v>
      </c>
      <c r="M136" s="45" t="s">
        <v>216</v>
      </c>
      <c r="N136" s="68" t="s">
        <v>1073</v>
      </c>
      <c r="O136" s="152">
        <v>128</v>
      </c>
      <c r="P136" s="6" t="s">
        <v>891</v>
      </c>
      <c r="Q136" s="18" t="s">
        <v>425</v>
      </c>
      <c r="R136" s="153">
        <v>0.08653935185185185</v>
      </c>
      <c r="S136" s="169"/>
      <c r="T136" s="168"/>
      <c r="U136" s="53"/>
      <c r="V136" s="115"/>
      <c r="W136" s="115"/>
      <c r="X136" s="164"/>
      <c r="Z136" s="207"/>
      <c r="AA136" s="207" t="s">
        <v>139</v>
      </c>
      <c r="AB136" s="207" t="s">
        <v>114</v>
      </c>
      <c r="AC136" s="209" t="s">
        <v>248</v>
      </c>
      <c r="AE136" s="491" t="s">
        <v>6</v>
      </c>
      <c r="AF136" s="491"/>
      <c r="AG136" s="491"/>
      <c r="AH136" s="491"/>
    </row>
    <row r="137" spans="1:34" ht="21.75">
      <c r="A137" s="9"/>
      <c r="B137" s="5">
        <v>125</v>
      </c>
      <c r="C137" s="14" t="s">
        <v>895</v>
      </c>
      <c r="D137" s="24" t="s">
        <v>416</v>
      </c>
      <c r="E137" s="31" t="s">
        <v>896</v>
      </c>
      <c r="F137" s="44">
        <v>119</v>
      </c>
      <c r="G137" s="45" t="s">
        <v>245</v>
      </c>
      <c r="H137" s="45" t="s">
        <v>216</v>
      </c>
      <c r="I137" s="46" t="s">
        <v>246</v>
      </c>
      <c r="K137" s="44">
        <v>119</v>
      </c>
      <c r="L137" s="45" t="s">
        <v>224</v>
      </c>
      <c r="M137" s="45" t="s">
        <v>216</v>
      </c>
      <c r="N137" s="68" t="s">
        <v>1074</v>
      </c>
      <c r="O137" s="152">
        <v>129</v>
      </c>
      <c r="P137" s="6" t="s">
        <v>748</v>
      </c>
      <c r="Q137" s="6" t="s">
        <v>467</v>
      </c>
      <c r="R137" s="153">
        <v>0.09</v>
      </c>
      <c r="S137" s="169"/>
      <c r="T137" s="168"/>
      <c r="U137" s="53"/>
      <c r="V137" s="115"/>
      <c r="W137" s="115"/>
      <c r="X137" s="164"/>
      <c r="Z137" s="207"/>
      <c r="AA137" s="207" t="s">
        <v>180</v>
      </c>
      <c r="AB137" s="207" t="s">
        <v>1815</v>
      </c>
      <c r="AC137" s="209"/>
      <c r="AE137" s="492"/>
      <c r="AF137" s="492"/>
      <c r="AG137" s="492"/>
      <c r="AH137" s="492"/>
    </row>
    <row r="138" spans="1:34" ht="25.5" customHeight="1">
      <c r="A138" s="9"/>
      <c r="B138" s="5">
        <v>126</v>
      </c>
      <c r="C138" s="6" t="s">
        <v>897</v>
      </c>
      <c r="D138" s="6" t="s">
        <v>898</v>
      </c>
      <c r="E138" s="31" t="s">
        <v>899</v>
      </c>
      <c r="F138" s="44"/>
      <c r="G138" s="45" t="s">
        <v>247</v>
      </c>
      <c r="H138" s="45" t="s">
        <v>108</v>
      </c>
      <c r="I138" s="46" t="s">
        <v>248</v>
      </c>
      <c r="K138" s="44">
        <v>120</v>
      </c>
      <c r="L138" s="45" t="s">
        <v>203</v>
      </c>
      <c r="M138" s="45" t="s">
        <v>199</v>
      </c>
      <c r="N138" s="68" t="s">
        <v>1075</v>
      </c>
      <c r="O138" s="152">
        <v>130</v>
      </c>
      <c r="P138" s="6" t="s">
        <v>817</v>
      </c>
      <c r="Q138" s="6" t="s">
        <v>761</v>
      </c>
      <c r="R138" s="153">
        <v>0.09006944444444444</v>
      </c>
      <c r="S138" s="169"/>
      <c r="T138" s="168"/>
      <c r="U138" s="53"/>
      <c r="V138" s="115"/>
      <c r="W138" s="115"/>
      <c r="X138" s="164"/>
      <c r="Z138" s="207"/>
      <c r="AA138" s="207" t="s">
        <v>168</v>
      </c>
      <c r="AB138" s="207" t="s">
        <v>74</v>
      </c>
      <c r="AC138" s="209" t="s">
        <v>256</v>
      </c>
      <c r="AE138" s="493" t="s">
        <v>7</v>
      </c>
      <c r="AF138" s="493"/>
      <c r="AG138" s="493"/>
      <c r="AH138" s="493"/>
    </row>
    <row r="139" spans="1:34" ht="26.25" customHeight="1" thickBot="1">
      <c r="A139" s="9"/>
      <c r="B139" s="5">
        <v>127</v>
      </c>
      <c r="C139" s="6" t="s">
        <v>900</v>
      </c>
      <c r="D139" s="6" t="s">
        <v>532</v>
      </c>
      <c r="E139" s="31" t="s">
        <v>901</v>
      </c>
      <c r="F139" s="44"/>
      <c r="G139" s="45" t="s">
        <v>249</v>
      </c>
      <c r="H139" s="45" t="s">
        <v>126</v>
      </c>
      <c r="I139" s="46" t="s">
        <v>248</v>
      </c>
      <c r="K139" s="44">
        <v>121</v>
      </c>
      <c r="L139" s="45" t="s">
        <v>241</v>
      </c>
      <c r="M139" s="45" t="s">
        <v>199</v>
      </c>
      <c r="N139" s="68" t="s">
        <v>1076</v>
      </c>
      <c r="O139" s="152">
        <v>131</v>
      </c>
      <c r="P139" s="6" t="s">
        <v>883</v>
      </c>
      <c r="Q139" s="21" t="s">
        <v>394</v>
      </c>
      <c r="R139" s="153">
        <v>0.09021990740740742</v>
      </c>
      <c r="S139" s="169"/>
      <c r="T139" s="168"/>
      <c r="U139" s="53"/>
      <c r="V139" s="115"/>
      <c r="W139" s="115"/>
      <c r="X139" s="164"/>
      <c r="Z139" s="207"/>
      <c r="AA139" s="207" t="s">
        <v>119</v>
      </c>
      <c r="AB139" s="207" t="s">
        <v>114</v>
      </c>
      <c r="AC139" s="209" t="s">
        <v>256</v>
      </c>
      <c r="AE139" s="492"/>
      <c r="AF139" s="492"/>
      <c r="AG139" s="492"/>
      <c r="AH139" s="492"/>
    </row>
    <row r="140" spans="1:34" ht="39" customHeight="1" thickBot="1">
      <c r="A140" s="9"/>
      <c r="B140" s="5">
        <v>128</v>
      </c>
      <c r="C140" s="6" t="s">
        <v>902</v>
      </c>
      <c r="D140" s="6" t="s">
        <v>898</v>
      </c>
      <c r="E140" s="31" t="s">
        <v>903</v>
      </c>
      <c r="F140" s="44"/>
      <c r="G140" s="45" t="s">
        <v>250</v>
      </c>
      <c r="H140" s="77" t="s">
        <v>117</v>
      </c>
      <c r="I140" s="46" t="s">
        <v>248</v>
      </c>
      <c r="K140" s="44"/>
      <c r="L140" s="26" t="s">
        <v>157</v>
      </c>
      <c r="M140" s="45" t="s">
        <v>158</v>
      </c>
      <c r="N140" s="46" t="s">
        <v>248</v>
      </c>
      <c r="O140" s="152">
        <v>132</v>
      </c>
      <c r="P140" s="6" t="s">
        <v>791</v>
      </c>
      <c r="Q140" s="6" t="s">
        <v>179</v>
      </c>
      <c r="R140" s="153">
        <v>0.09024305555555556</v>
      </c>
      <c r="S140" s="129"/>
      <c r="T140" s="168"/>
      <c r="U140" s="53"/>
      <c r="V140" s="115"/>
      <c r="W140" s="115"/>
      <c r="X140" s="164"/>
      <c r="Z140" s="207"/>
      <c r="AA140" s="207" t="s">
        <v>243</v>
      </c>
      <c r="AB140" s="207" t="s">
        <v>206</v>
      </c>
      <c r="AC140" s="209" t="s">
        <v>256</v>
      </c>
      <c r="AE140" s="494" t="s">
        <v>2</v>
      </c>
      <c r="AF140" s="494"/>
      <c r="AG140" s="494"/>
      <c r="AH140" s="494"/>
    </row>
    <row r="141" spans="1:34" ht="38.25" customHeight="1">
      <c r="A141" s="9"/>
      <c r="B141" s="5">
        <v>129</v>
      </c>
      <c r="C141" s="6" t="s">
        <v>904</v>
      </c>
      <c r="D141" s="6" t="s">
        <v>599</v>
      </c>
      <c r="E141" s="31" t="s">
        <v>905</v>
      </c>
      <c r="F141" s="44"/>
      <c r="G141" s="45" t="s">
        <v>251</v>
      </c>
      <c r="H141" s="74" t="s">
        <v>50</v>
      </c>
      <c r="I141" s="46" t="s">
        <v>248</v>
      </c>
      <c r="K141" s="44"/>
      <c r="L141" s="45" t="s">
        <v>170</v>
      </c>
      <c r="M141" s="45" t="s">
        <v>151</v>
      </c>
      <c r="N141" s="46" t="s">
        <v>248</v>
      </c>
      <c r="O141" s="152">
        <v>133</v>
      </c>
      <c r="P141" s="6" t="s">
        <v>811</v>
      </c>
      <c r="Q141" s="6" t="s">
        <v>464</v>
      </c>
      <c r="R141" s="153">
        <v>0.09072916666666668</v>
      </c>
      <c r="S141" s="129"/>
      <c r="T141" s="168"/>
      <c r="U141" s="53"/>
      <c r="V141" s="115"/>
      <c r="W141" s="115"/>
      <c r="X141" s="164"/>
      <c r="Z141" s="207"/>
      <c r="AA141" s="207" t="s">
        <v>121</v>
      </c>
      <c r="AB141" s="207" t="s">
        <v>54</v>
      </c>
      <c r="AC141" s="209" t="s">
        <v>256</v>
      </c>
      <c r="AE141" s="429"/>
      <c r="AF141" s="429"/>
      <c r="AG141" s="429"/>
      <c r="AH141" s="429"/>
    </row>
    <row r="142" spans="1:34" ht="38.25" customHeight="1">
      <c r="A142" s="9"/>
      <c r="B142" s="5">
        <v>130</v>
      </c>
      <c r="C142" s="6" t="s">
        <v>906</v>
      </c>
      <c r="D142" s="6" t="s">
        <v>907</v>
      </c>
      <c r="E142" s="31" t="s">
        <v>908</v>
      </c>
      <c r="F142" s="44"/>
      <c r="G142" s="45" t="s">
        <v>252</v>
      </c>
      <c r="H142" s="45" t="s">
        <v>57</v>
      </c>
      <c r="I142" s="46" t="s">
        <v>248</v>
      </c>
      <c r="K142" s="44"/>
      <c r="L142" s="45" t="s">
        <v>160</v>
      </c>
      <c r="M142" s="45" t="s">
        <v>161</v>
      </c>
      <c r="N142" s="46" t="s">
        <v>248</v>
      </c>
      <c r="O142" s="152">
        <v>134</v>
      </c>
      <c r="P142" s="6" t="s">
        <v>854</v>
      </c>
      <c r="Q142" s="6" t="s">
        <v>454</v>
      </c>
      <c r="R142" s="153">
        <v>0.09179398148148149</v>
      </c>
      <c r="S142" s="129"/>
      <c r="T142" s="168"/>
      <c r="U142" s="53"/>
      <c r="V142" s="115"/>
      <c r="W142" s="115"/>
      <c r="X142" s="164"/>
      <c r="Z142" s="207">
        <v>63</v>
      </c>
      <c r="AA142" s="207" t="s">
        <v>86</v>
      </c>
      <c r="AB142" s="207" t="s">
        <v>57</v>
      </c>
      <c r="AC142" s="209" t="s">
        <v>1816</v>
      </c>
      <c r="AE142" s="4" t="s">
        <v>1691</v>
      </c>
      <c r="AF142" s="4" t="s">
        <v>3</v>
      </c>
      <c r="AG142" s="4" t="s">
        <v>4</v>
      </c>
      <c r="AH142" s="4" t="s">
        <v>5</v>
      </c>
    </row>
    <row r="143" spans="1:34" ht="22.5" thickBot="1">
      <c r="A143" s="9"/>
      <c r="B143" s="5">
        <v>131</v>
      </c>
      <c r="C143" s="6" t="s">
        <v>909</v>
      </c>
      <c r="D143" s="6" t="s">
        <v>599</v>
      </c>
      <c r="E143" s="31" t="s">
        <v>910</v>
      </c>
      <c r="F143" s="44"/>
      <c r="G143" s="45" t="s">
        <v>253</v>
      </c>
      <c r="H143" s="45" t="s">
        <v>151</v>
      </c>
      <c r="I143" s="46" t="s">
        <v>248</v>
      </c>
      <c r="K143" s="44"/>
      <c r="L143" s="45" t="s">
        <v>220</v>
      </c>
      <c r="M143" s="45" t="s">
        <v>194</v>
      </c>
      <c r="N143" s="46" t="s">
        <v>248</v>
      </c>
      <c r="O143" s="152">
        <v>135</v>
      </c>
      <c r="P143" s="6" t="s">
        <v>850</v>
      </c>
      <c r="Q143" s="18" t="s">
        <v>425</v>
      </c>
      <c r="R143" s="153">
        <v>0.09192129629629629</v>
      </c>
      <c r="S143" s="129"/>
      <c r="T143" s="168"/>
      <c r="U143" s="53"/>
      <c r="V143" s="115"/>
      <c r="W143" s="115"/>
      <c r="X143" s="164"/>
      <c r="Z143" s="441"/>
      <c r="AA143" s="441"/>
      <c r="AB143" s="441"/>
      <c r="AC143" s="441"/>
      <c r="AE143" s="5">
        <v>1</v>
      </c>
      <c r="AF143" s="6" t="s">
        <v>427</v>
      </c>
      <c r="AG143" s="6" t="s">
        <v>391</v>
      </c>
      <c r="AH143" s="490">
        <v>0.018275462962962962</v>
      </c>
    </row>
    <row r="144" spans="1:34" ht="12.75" customHeight="1" thickBot="1">
      <c r="A144" s="9"/>
      <c r="B144" s="5">
        <v>132</v>
      </c>
      <c r="C144" s="6" t="s">
        <v>911</v>
      </c>
      <c r="D144" s="6" t="s">
        <v>586</v>
      </c>
      <c r="E144" s="31" t="s">
        <v>912</v>
      </c>
      <c r="F144" s="44"/>
      <c r="G144" s="45" t="s">
        <v>254</v>
      </c>
      <c r="H144" s="45" t="s">
        <v>161</v>
      </c>
      <c r="I144" s="46" t="s">
        <v>248</v>
      </c>
      <c r="K144" s="44"/>
      <c r="L144" s="206" t="s">
        <v>155</v>
      </c>
      <c r="M144" s="77" t="s">
        <v>117</v>
      </c>
      <c r="N144" s="46" t="s">
        <v>248</v>
      </c>
      <c r="O144" s="152">
        <v>136</v>
      </c>
      <c r="P144" s="6" t="s">
        <v>906</v>
      </c>
      <c r="Q144" s="6" t="s">
        <v>907</v>
      </c>
      <c r="R144" s="153">
        <v>0.0960300925925926</v>
      </c>
      <c r="S144" s="129"/>
      <c r="T144" s="168"/>
      <c r="U144" s="53"/>
      <c r="V144" s="115"/>
      <c r="W144" s="115"/>
      <c r="X144" s="164"/>
      <c r="Z144" s="1"/>
      <c r="AA144" s="1"/>
      <c r="AB144" s="1"/>
      <c r="AC144" s="1"/>
      <c r="AE144" s="5">
        <v>2</v>
      </c>
      <c r="AF144" s="6" t="s">
        <v>507</v>
      </c>
      <c r="AG144" s="6" t="s">
        <v>419</v>
      </c>
      <c r="AH144" s="490">
        <v>0.01849537037037037</v>
      </c>
    </row>
    <row r="145" spans="1:34" ht="12.75" customHeight="1">
      <c r="A145" s="9"/>
      <c r="B145" s="5">
        <v>133</v>
      </c>
      <c r="C145" s="6" t="s">
        <v>913</v>
      </c>
      <c r="D145" s="6" t="s">
        <v>898</v>
      </c>
      <c r="E145" s="31" t="s">
        <v>914</v>
      </c>
      <c r="F145" s="44"/>
      <c r="G145" s="45" t="s">
        <v>255</v>
      </c>
      <c r="H145" s="45" t="s">
        <v>57</v>
      </c>
      <c r="I145" s="46" t="s">
        <v>256</v>
      </c>
      <c r="K145" s="44"/>
      <c r="L145" s="45" t="s">
        <v>111</v>
      </c>
      <c r="M145" s="74" t="s">
        <v>50</v>
      </c>
      <c r="N145" s="46" t="s">
        <v>248</v>
      </c>
      <c r="O145" s="152">
        <v>137</v>
      </c>
      <c r="P145" s="6" t="s">
        <v>900</v>
      </c>
      <c r="Q145" s="6" t="s">
        <v>532</v>
      </c>
      <c r="R145" s="153">
        <v>0.09686342592592594</v>
      </c>
      <c r="S145" s="129"/>
      <c r="T145" s="168"/>
      <c r="U145" s="53"/>
      <c r="V145" s="115"/>
      <c r="W145" s="115"/>
      <c r="X145" s="164"/>
      <c r="Z145" s="440" t="s">
        <v>1228</v>
      </c>
      <c r="AA145" s="440"/>
      <c r="AB145" s="440"/>
      <c r="AC145" s="208" t="s">
        <v>16</v>
      </c>
      <c r="AE145" s="5">
        <v>3</v>
      </c>
      <c r="AF145" s="6" t="s">
        <v>431</v>
      </c>
      <c r="AG145" s="6" t="s">
        <v>432</v>
      </c>
      <c r="AH145" s="490">
        <v>0.01871527777777778</v>
      </c>
    </row>
    <row r="146" spans="1:34" ht="38.25" customHeight="1">
      <c r="A146" s="9"/>
      <c r="B146" s="5">
        <v>134</v>
      </c>
      <c r="C146" s="6" t="s">
        <v>915</v>
      </c>
      <c r="D146" s="6" t="s">
        <v>599</v>
      </c>
      <c r="E146" s="31" t="s">
        <v>916</v>
      </c>
      <c r="F146" s="44"/>
      <c r="G146" s="45" t="s">
        <v>257</v>
      </c>
      <c r="H146" s="45" t="s">
        <v>36</v>
      </c>
      <c r="I146" s="46" t="s">
        <v>256</v>
      </c>
      <c r="K146" s="44"/>
      <c r="L146" s="45" t="s">
        <v>255</v>
      </c>
      <c r="M146" s="45" t="s">
        <v>57</v>
      </c>
      <c r="N146" s="46" t="s">
        <v>248</v>
      </c>
      <c r="O146" s="152">
        <v>138</v>
      </c>
      <c r="P146" s="6" t="s">
        <v>915</v>
      </c>
      <c r="Q146" s="6" t="s">
        <v>599</v>
      </c>
      <c r="R146" s="153">
        <v>0.09748842592592592</v>
      </c>
      <c r="S146" s="129"/>
      <c r="T146" s="168"/>
      <c r="U146" s="53"/>
      <c r="V146" s="115"/>
      <c r="W146" s="115"/>
      <c r="X146" s="164"/>
      <c r="Z146" s="207">
        <v>1</v>
      </c>
      <c r="AA146" s="207" t="s">
        <v>1817</v>
      </c>
      <c r="AB146" s="207" t="s">
        <v>36</v>
      </c>
      <c r="AC146" s="485">
        <v>39285</v>
      </c>
      <c r="AE146" s="5">
        <v>4</v>
      </c>
      <c r="AF146" s="6" t="s">
        <v>451</v>
      </c>
      <c r="AG146" s="6" t="s">
        <v>397</v>
      </c>
      <c r="AH146" s="490">
        <v>0.01880787037037037</v>
      </c>
    </row>
    <row r="147" spans="1:34" ht="38.25" customHeight="1">
      <c r="A147" s="9"/>
      <c r="B147" s="5">
        <v>135</v>
      </c>
      <c r="C147" s="6" t="s">
        <v>917</v>
      </c>
      <c r="D147" s="6" t="s">
        <v>617</v>
      </c>
      <c r="E147" s="31" t="s">
        <v>918</v>
      </c>
      <c r="F147" s="44"/>
      <c r="G147" s="45"/>
      <c r="H147" s="45"/>
      <c r="I147" s="46"/>
      <c r="K147" s="44"/>
      <c r="L147" s="45" t="s">
        <v>257</v>
      </c>
      <c r="M147" s="45" t="s">
        <v>36</v>
      </c>
      <c r="N147" s="46" t="s">
        <v>256</v>
      </c>
      <c r="O147" s="152">
        <v>139</v>
      </c>
      <c r="P147" s="6" t="s">
        <v>830</v>
      </c>
      <c r="Q147" s="6" t="s">
        <v>179</v>
      </c>
      <c r="R147" s="153">
        <v>0.09858796296296296</v>
      </c>
      <c r="S147" s="129"/>
      <c r="T147" s="168"/>
      <c r="U147" s="53"/>
      <c r="V147" s="115"/>
      <c r="W147" s="115"/>
      <c r="X147" s="164"/>
      <c r="Z147" s="207">
        <v>2</v>
      </c>
      <c r="AA147" s="207" t="s">
        <v>1818</v>
      </c>
      <c r="AB147" s="207" t="s">
        <v>21</v>
      </c>
      <c r="AC147" s="209" t="s">
        <v>1819</v>
      </c>
      <c r="AE147" s="5">
        <v>5</v>
      </c>
      <c r="AF147" s="6" t="s">
        <v>396</v>
      </c>
      <c r="AG147" s="6" t="s">
        <v>397</v>
      </c>
      <c r="AH147" s="490">
        <v>0.018912037037037036</v>
      </c>
    </row>
    <row r="148" spans="1:34" ht="25.5" customHeight="1">
      <c r="A148" s="9"/>
      <c r="B148" s="5">
        <v>136</v>
      </c>
      <c r="C148" s="6" t="s">
        <v>919</v>
      </c>
      <c r="D148" s="6" t="s">
        <v>907</v>
      </c>
      <c r="E148" s="31" t="s">
        <v>920</v>
      </c>
      <c r="F148" s="44"/>
      <c r="G148" s="45"/>
      <c r="H148" s="45"/>
      <c r="I148" s="46"/>
      <c r="K148" s="52"/>
      <c r="L148" s="53"/>
      <c r="M148" s="56"/>
      <c r="N148" s="57"/>
      <c r="O148" s="152">
        <v>140</v>
      </c>
      <c r="P148" s="6" t="s">
        <v>931</v>
      </c>
      <c r="Q148" s="6" t="s">
        <v>602</v>
      </c>
      <c r="R148" s="153">
        <v>0.10106481481481482</v>
      </c>
      <c r="S148" s="167"/>
      <c r="T148" s="168"/>
      <c r="U148" s="53"/>
      <c r="V148" s="115"/>
      <c r="W148" s="115"/>
      <c r="X148" s="164"/>
      <c r="Z148" s="207">
        <v>3</v>
      </c>
      <c r="AA148" s="207" t="s">
        <v>302</v>
      </c>
      <c r="AB148" s="207" t="s">
        <v>57</v>
      </c>
      <c r="AC148" s="209" t="s">
        <v>1820</v>
      </c>
      <c r="AE148" s="5">
        <v>6</v>
      </c>
      <c r="AF148" s="6" t="s">
        <v>1177</v>
      </c>
      <c r="AG148" s="6" t="s">
        <v>391</v>
      </c>
      <c r="AH148" s="490">
        <v>0.01920138888888889</v>
      </c>
    </row>
    <row r="149" spans="1:34" ht="25.5" customHeight="1">
      <c r="A149" s="9"/>
      <c r="B149" s="5">
        <v>137</v>
      </c>
      <c r="C149" s="6" t="s">
        <v>921</v>
      </c>
      <c r="D149" s="6" t="s">
        <v>887</v>
      </c>
      <c r="E149" s="31" t="s">
        <v>922</v>
      </c>
      <c r="F149" s="44"/>
      <c r="G149" s="45"/>
      <c r="H149" s="45"/>
      <c r="I149" s="46"/>
      <c r="K149" s="52"/>
      <c r="L149" s="53"/>
      <c r="M149" s="56"/>
      <c r="N149" s="57"/>
      <c r="O149" s="152">
        <v>141</v>
      </c>
      <c r="P149" s="6" t="s">
        <v>953</v>
      </c>
      <c r="Q149" s="6" t="s">
        <v>602</v>
      </c>
      <c r="R149" s="153">
        <v>0.1012037037037037</v>
      </c>
      <c r="S149" s="167"/>
      <c r="T149" s="168"/>
      <c r="U149" s="53"/>
      <c r="V149" s="115"/>
      <c r="W149" s="115"/>
      <c r="X149" s="164"/>
      <c r="Z149" s="207">
        <v>3</v>
      </c>
      <c r="AA149" s="207" t="s">
        <v>305</v>
      </c>
      <c r="AB149" s="207" t="s">
        <v>54</v>
      </c>
      <c r="AC149" s="209" t="s">
        <v>1820</v>
      </c>
      <c r="AE149" s="5">
        <v>7</v>
      </c>
      <c r="AF149" s="6" t="s">
        <v>469</v>
      </c>
      <c r="AG149" s="6" t="s">
        <v>397</v>
      </c>
      <c r="AH149" s="490">
        <v>0.01925925925925926</v>
      </c>
    </row>
    <row r="150" spans="1:34" ht="51" customHeight="1">
      <c r="A150" s="9"/>
      <c r="B150" s="5">
        <v>138</v>
      </c>
      <c r="C150" s="6" t="s">
        <v>923</v>
      </c>
      <c r="D150" s="6" t="s">
        <v>599</v>
      </c>
      <c r="E150" s="31" t="s">
        <v>924</v>
      </c>
      <c r="F150" s="44"/>
      <c r="G150" s="45"/>
      <c r="H150" s="45"/>
      <c r="I150" s="46"/>
      <c r="K150" s="52"/>
      <c r="L150" s="53"/>
      <c r="M150" s="56"/>
      <c r="N150" s="57"/>
      <c r="O150" s="152">
        <v>142</v>
      </c>
      <c r="P150" s="6" t="s">
        <v>927</v>
      </c>
      <c r="Q150" s="6" t="s">
        <v>599</v>
      </c>
      <c r="R150" s="153">
        <v>0.10164351851851851</v>
      </c>
      <c r="S150" s="167"/>
      <c r="T150" s="168"/>
      <c r="U150" s="53"/>
      <c r="V150" s="115"/>
      <c r="W150" s="115"/>
      <c r="X150" s="164"/>
      <c r="Z150" s="207">
        <v>5</v>
      </c>
      <c r="AA150" s="207" t="s">
        <v>269</v>
      </c>
      <c r="AB150" s="207" t="s">
        <v>57</v>
      </c>
      <c r="AC150" s="209" t="s">
        <v>1821</v>
      </c>
      <c r="AE150" s="5">
        <v>8</v>
      </c>
      <c r="AF150" s="6" t="s">
        <v>619</v>
      </c>
      <c r="AG150" s="6" t="s">
        <v>416</v>
      </c>
      <c r="AH150" s="490">
        <v>0.01947916666666667</v>
      </c>
    </row>
    <row r="151" spans="1:34" ht="38.25" customHeight="1">
      <c r="A151" s="9"/>
      <c r="B151" s="5">
        <v>139</v>
      </c>
      <c r="C151" s="6" t="s">
        <v>925</v>
      </c>
      <c r="D151" s="6" t="s">
        <v>179</v>
      </c>
      <c r="E151" s="31" t="s">
        <v>926</v>
      </c>
      <c r="F151" s="44"/>
      <c r="G151" s="45"/>
      <c r="H151" s="45"/>
      <c r="I151" s="46"/>
      <c r="K151" s="52"/>
      <c r="L151" s="53"/>
      <c r="M151" s="56"/>
      <c r="N151" s="57"/>
      <c r="O151" s="152">
        <v>143</v>
      </c>
      <c r="P151" s="6" t="s">
        <v>943</v>
      </c>
      <c r="Q151" s="6" t="s">
        <v>617</v>
      </c>
      <c r="R151" s="153">
        <v>0.1037037037037037</v>
      </c>
      <c r="S151" s="167"/>
      <c r="T151" s="168"/>
      <c r="U151" s="53"/>
      <c r="V151" s="115"/>
      <c r="W151" s="115"/>
      <c r="X151" s="164"/>
      <c r="Z151" s="207">
        <v>6</v>
      </c>
      <c r="AA151" s="207" t="s">
        <v>330</v>
      </c>
      <c r="AB151" s="207" t="s">
        <v>18</v>
      </c>
      <c r="AC151" s="209" t="s">
        <v>1822</v>
      </c>
      <c r="AE151" s="5">
        <v>9</v>
      </c>
      <c r="AF151" s="6" t="s">
        <v>458</v>
      </c>
      <c r="AG151" s="6" t="s">
        <v>419</v>
      </c>
      <c r="AH151" s="490">
        <v>0.019525462962962963</v>
      </c>
    </row>
    <row r="152" spans="1:34" ht="25.5" customHeight="1">
      <c r="A152" s="9"/>
      <c r="B152" s="5">
        <v>140</v>
      </c>
      <c r="C152" s="6" t="s">
        <v>927</v>
      </c>
      <c r="D152" s="6" t="s">
        <v>599</v>
      </c>
      <c r="E152" s="31" t="s">
        <v>928</v>
      </c>
      <c r="F152" s="44"/>
      <c r="G152" s="45"/>
      <c r="H152" s="45"/>
      <c r="I152" s="46"/>
      <c r="K152" s="52"/>
      <c r="L152" s="53"/>
      <c r="M152" s="56"/>
      <c r="N152" s="57"/>
      <c r="O152" s="152"/>
      <c r="P152" s="6" t="s">
        <v>947</v>
      </c>
      <c r="Q152" s="6" t="s">
        <v>569</v>
      </c>
      <c r="R152" s="155" t="s">
        <v>652</v>
      </c>
      <c r="S152" s="167"/>
      <c r="T152" s="168"/>
      <c r="U152" s="53"/>
      <c r="V152" s="115"/>
      <c r="W152" s="115"/>
      <c r="X152" s="164"/>
      <c r="Z152" s="207">
        <v>7</v>
      </c>
      <c r="AA152" s="207" t="s">
        <v>272</v>
      </c>
      <c r="AB152" s="207" t="s">
        <v>21</v>
      </c>
      <c r="AC152" s="485">
        <v>39411</v>
      </c>
      <c r="AE152" s="5">
        <v>10</v>
      </c>
      <c r="AF152" s="6" t="s">
        <v>409</v>
      </c>
      <c r="AG152" s="6" t="s">
        <v>397</v>
      </c>
      <c r="AH152" s="490">
        <v>0.019571759259259257</v>
      </c>
    </row>
    <row r="153" spans="1:34" ht="38.25" customHeight="1">
      <c r="A153" s="9"/>
      <c r="B153" s="5">
        <v>141</v>
      </c>
      <c r="C153" s="6" t="s">
        <v>929</v>
      </c>
      <c r="D153" s="6" t="s">
        <v>403</v>
      </c>
      <c r="E153" s="31" t="s">
        <v>930</v>
      </c>
      <c r="F153" s="44"/>
      <c r="G153" s="45"/>
      <c r="H153" s="45"/>
      <c r="I153" s="46"/>
      <c r="K153" s="52"/>
      <c r="L153" s="53"/>
      <c r="M153" s="56"/>
      <c r="N153" s="57"/>
      <c r="O153" s="152"/>
      <c r="P153" s="6" t="s">
        <v>765</v>
      </c>
      <c r="Q153" s="6" t="s">
        <v>397</v>
      </c>
      <c r="R153" s="155" t="s">
        <v>652</v>
      </c>
      <c r="S153" s="167"/>
      <c r="T153" s="168"/>
      <c r="U153" s="53"/>
      <c r="V153" s="115"/>
      <c r="W153" s="115"/>
      <c r="X153" s="164"/>
      <c r="Z153" s="207">
        <v>8</v>
      </c>
      <c r="AA153" s="207" t="s">
        <v>261</v>
      </c>
      <c r="AB153" s="207" t="s">
        <v>18</v>
      </c>
      <c r="AC153" s="209" t="s">
        <v>1774</v>
      </c>
      <c r="AE153" s="5">
        <v>11</v>
      </c>
      <c r="AF153" s="6" t="s">
        <v>573</v>
      </c>
      <c r="AG153" s="6" t="s">
        <v>483</v>
      </c>
      <c r="AH153" s="490">
        <v>0.019710648148148147</v>
      </c>
    </row>
    <row r="154" spans="1:34" ht="38.25" customHeight="1">
      <c r="A154" s="9"/>
      <c r="B154" s="5">
        <v>142</v>
      </c>
      <c r="C154" s="6" t="s">
        <v>931</v>
      </c>
      <c r="D154" s="6" t="s">
        <v>602</v>
      </c>
      <c r="E154" s="31" t="s">
        <v>932</v>
      </c>
      <c r="F154" s="44"/>
      <c r="G154" s="45"/>
      <c r="H154" s="45"/>
      <c r="I154" s="46"/>
      <c r="K154" s="52"/>
      <c r="L154" s="53"/>
      <c r="M154" s="56"/>
      <c r="N154" s="57"/>
      <c r="O154" s="152"/>
      <c r="P154" s="6" t="s">
        <v>909</v>
      </c>
      <c r="Q154" s="6" t="s">
        <v>599</v>
      </c>
      <c r="R154" s="155" t="s">
        <v>652</v>
      </c>
      <c r="S154" s="167"/>
      <c r="T154" s="168"/>
      <c r="U154" s="53"/>
      <c r="V154" s="115"/>
      <c r="W154" s="115"/>
      <c r="X154" s="164"/>
      <c r="Z154" s="207">
        <v>9</v>
      </c>
      <c r="AA154" s="207" t="s">
        <v>279</v>
      </c>
      <c r="AB154" s="207" t="s">
        <v>21</v>
      </c>
      <c r="AC154" s="209" t="s">
        <v>1823</v>
      </c>
      <c r="AE154" s="5">
        <v>12</v>
      </c>
      <c r="AF154" s="6" t="s">
        <v>418</v>
      </c>
      <c r="AG154" s="6" t="s">
        <v>419</v>
      </c>
      <c r="AH154" s="490">
        <v>0.01974537037037037</v>
      </c>
    </row>
    <row r="155" spans="1:34" ht="38.25" customHeight="1">
      <c r="A155" s="9"/>
      <c r="B155" s="5">
        <v>143</v>
      </c>
      <c r="C155" s="14" t="s">
        <v>933</v>
      </c>
      <c r="D155" s="14" t="s">
        <v>569</v>
      </c>
      <c r="E155" s="31" t="s">
        <v>934</v>
      </c>
      <c r="F155" s="44"/>
      <c r="G155" s="45"/>
      <c r="H155" s="45"/>
      <c r="I155" s="46"/>
      <c r="K155" s="52"/>
      <c r="L155" s="53"/>
      <c r="M155" s="56"/>
      <c r="N155" s="57"/>
      <c r="O155" s="152"/>
      <c r="P155" s="14" t="s">
        <v>933</v>
      </c>
      <c r="Q155" s="14" t="s">
        <v>569</v>
      </c>
      <c r="R155" s="155" t="s">
        <v>652</v>
      </c>
      <c r="S155" s="167"/>
      <c r="T155" s="168"/>
      <c r="U155" s="53"/>
      <c r="V155" s="56"/>
      <c r="W155" s="56"/>
      <c r="X155" s="164"/>
      <c r="Z155" s="207">
        <v>10</v>
      </c>
      <c r="AA155" s="207" t="s">
        <v>314</v>
      </c>
      <c r="AB155" s="207" t="s">
        <v>54</v>
      </c>
      <c r="AC155" s="209" t="s">
        <v>1824</v>
      </c>
      <c r="AE155" s="5">
        <v>13</v>
      </c>
      <c r="AF155" s="6" t="s">
        <v>402</v>
      </c>
      <c r="AG155" s="6" t="s">
        <v>403</v>
      </c>
      <c r="AH155" s="490">
        <v>0.02005787037037037</v>
      </c>
    </row>
    <row r="156" spans="1:34" ht="25.5" customHeight="1">
      <c r="A156" s="9"/>
      <c r="B156" s="5">
        <v>144</v>
      </c>
      <c r="C156" s="6" t="s">
        <v>935</v>
      </c>
      <c r="D156" s="6" t="s">
        <v>602</v>
      </c>
      <c r="E156" s="31" t="s">
        <v>936</v>
      </c>
      <c r="F156" s="44"/>
      <c r="G156" s="45"/>
      <c r="H156" s="45"/>
      <c r="I156" s="46"/>
      <c r="K156" s="52"/>
      <c r="L156" s="53"/>
      <c r="M156" s="56"/>
      <c r="N156" s="57"/>
      <c r="O156" s="152"/>
      <c r="P156" s="6" t="s">
        <v>917</v>
      </c>
      <c r="Q156" s="6" t="s">
        <v>617</v>
      </c>
      <c r="R156" s="155" t="s">
        <v>652</v>
      </c>
      <c r="S156" s="167"/>
      <c r="T156" s="168"/>
      <c r="U156" s="53"/>
      <c r="V156" s="56"/>
      <c r="W156" s="56"/>
      <c r="X156" s="164"/>
      <c r="Z156" s="207">
        <v>11</v>
      </c>
      <c r="AA156" s="207" t="s">
        <v>326</v>
      </c>
      <c r="AB156" s="207" t="s">
        <v>21</v>
      </c>
      <c r="AC156" s="209" t="s">
        <v>1825</v>
      </c>
      <c r="AE156" s="5">
        <v>14</v>
      </c>
      <c r="AF156" s="6" t="s">
        <v>1181</v>
      </c>
      <c r="AG156" s="6" t="s">
        <v>483</v>
      </c>
      <c r="AH156" s="490">
        <v>0.02037037037037037</v>
      </c>
    </row>
    <row r="157" spans="1:34" ht="38.25" customHeight="1">
      <c r="A157" s="9"/>
      <c r="B157" s="5">
        <v>145</v>
      </c>
      <c r="C157" s="6" t="s">
        <v>937</v>
      </c>
      <c r="D157" s="6" t="s">
        <v>602</v>
      </c>
      <c r="E157" s="31" t="s">
        <v>938</v>
      </c>
      <c r="F157" s="44"/>
      <c r="G157" s="45"/>
      <c r="H157" s="45"/>
      <c r="I157" s="46"/>
      <c r="K157" s="52"/>
      <c r="L157" s="53"/>
      <c r="M157" s="56"/>
      <c r="N157" s="57"/>
      <c r="O157" s="152"/>
      <c r="P157" s="6" t="s">
        <v>1205</v>
      </c>
      <c r="Q157" s="6" t="s">
        <v>397</v>
      </c>
      <c r="R157" s="155" t="s">
        <v>652</v>
      </c>
      <c r="S157" s="167"/>
      <c r="T157" s="168"/>
      <c r="U157" s="53"/>
      <c r="V157" s="56"/>
      <c r="W157" s="56"/>
      <c r="X157" s="164"/>
      <c r="Z157" s="207">
        <v>12</v>
      </c>
      <c r="AA157" s="207" t="s">
        <v>329</v>
      </c>
      <c r="AB157" s="207" t="s">
        <v>57</v>
      </c>
      <c r="AC157" s="209" t="s">
        <v>1826</v>
      </c>
      <c r="AE157" s="5">
        <v>15</v>
      </c>
      <c r="AF157" s="6" t="s">
        <v>441</v>
      </c>
      <c r="AG157" s="6" t="s">
        <v>422</v>
      </c>
      <c r="AH157" s="490">
        <v>0.02039351851851852</v>
      </c>
    </row>
    <row r="158" spans="1:34" ht="38.25" customHeight="1">
      <c r="A158" s="9"/>
      <c r="B158" s="5">
        <v>146</v>
      </c>
      <c r="C158" s="6" t="s">
        <v>939</v>
      </c>
      <c r="D158" s="18" t="s">
        <v>425</v>
      </c>
      <c r="E158" s="31" t="s">
        <v>940</v>
      </c>
      <c r="F158" s="52"/>
      <c r="G158" s="53"/>
      <c r="H158" s="53"/>
      <c r="I158" s="54"/>
      <c r="K158" s="52"/>
      <c r="L158" s="53"/>
      <c r="M158" s="56"/>
      <c r="N158" s="57"/>
      <c r="O158" s="152"/>
      <c r="P158" s="14" t="s">
        <v>731</v>
      </c>
      <c r="Q158" s="24" t="s">
        <v>416</v>
      </c>
      <c r="R158" s="155" t="s">
        <v>652</v>
      </c>
      <c r="S158" s="167"/>
      <c r="T158" s="168"/>
      <c r="U158" s="53"/>
      <c r="V158" s="56"/>
      <c r="W158" s="56"/>
      <c r="X158" s="164"/>
      <c r="Z158" s="207">
        <v>12</v>
      </c>
      <c r="AA158" s="207" t="s">
        <v>310</v>
      </c>
      <c r="AB158" s="207" t="s">
        <v>36</v>
      </c>
      <c r="AC158" s="209" t="s">
        <v>1826</v>
      </c>
      <c r="AE158" s="5">
        <v>16</v>
      </c>
      <c r="AF158" s="6" t="s">
        <v>456</v>
      </c>
      <c r="AG158" s="6" t="s">
        <v>400</v>
      </c>
      <c r="AH158" s="490">
        <v>0.02054398148148148</v>
      </c>
    </row>
    <row r="159" spans="1:34" ht="38.25" customHeight="1">
      <c r="A159" s="9"/>
      <c r="B159" s="5">
        <v>147</v>
      </c>
      <c r="C159" s="14" t="s">
        <v>941</v>
      </c>
      <c r="D159" s="14" t="s">
        <v>437</v>
      </c>
      <c r="E159" s="31" t="s">
        <v>942</v>
      </c>
      <c r="F159" s="52"/>
      <c r="G159" s="53"/>
      <c r="H159" s="53"/>
      <c r="I159" s="54"/>
      <c r="K159" s="52"/>
      <c r="L159" s="53"/>
      <c r="M159" s="56"/>
      <c r="N159" s="57"/>
      <c r="O159" s="152"/>
      <c r="P159" s="6" t="s">
        <v>855</v>
      </c>
      <c r="Q159" s="6" t="s">
        <v>602</v>
      </c>
      <c r="R159" s="155" t="s">
        <v>652</v>
      </c>
      <c r="S159" s="167"/>
      <c r="T159" s="168"/>
      <c r="U159" s="53"/>
      <c r="V159" s="56"/>
      <c r="W159" s="56"/>
      <c r="X159" s="164"/>
      <c r="Z159" s="207">
        <v>14</v>
      </c>
      <c r="AA159" s="207" t="s">
        <v>1827</v>
      </c>
      <c r="AB159" s="207" t="s">
        <v>29</v>
      </c>
      <c r="AC159" s="209" t="s">
        <v>1828</v>
      </c>
      <c r="AE159" s="5">
        <v>17</v>
      </c>
      <c r="AF159" s="6" t="s">
        <v>443</v>
      </c>
      <c r="AG159" s="6" t="s">
        <v>419</v>
      </c>
      <c r="AH159" s="490">
        <v>0.02090277777777778</v>
      </c>
    </row>
    <row r="160" spans="1:34" ht="25.5" customHeight="1">
      <c r="A160" s="9"/>
      <c r="B160" s="5">
        <v>148</v>
      </c>
      <c r="C160" s="6" t="s">
        <v>943</v>
      </c>
      <c r="D160" s="6" t="s">
        <v>617</v>
      </c>
      <c r="E160" s="31" t="s">
        <v>944</v>
      </c>
      <c r="F160" s="52"/>
      <c r="G160" s="53"/>
      <c r="H160" s="53"/>
      <c r="I160" s="54"/>
      <c r="K160" s="52"/>
      <c r="L160" s="53"/>
      <c r="M160" s="56"/>
      <c r="N160" s="57"/>
      <c r="O160" s="152"/>
      <c r="P160" s="6" t="s">
        <v>957</v>
      </c>
      <c r="Q160" s="6" t="s">
        <v>617</v>
      </c>
      <c r="R160" s="155" t="s">
        <v>652</v>
      </c>
      <c r="S160" s="167"/>
      <c r="T160" s="168"/>
      <c r="U160" s="53"/>
      <c r="V160" s="56"/>
      <c r="W160" s="56"/>
      <c r="X160" s="164"/>
      <c r="Z160" s="207">
        <v>15</v>
      </c>
      <c r="AA160" s="207" t="s">
        <v>291</v>
      </c>
      <c r="AB160" s="207" t="s">
        <v>39</v>
      </c>
      <c r="AC160" s="485">
        <v>39381</v>
      </c>
      <c r="AE160" s="5">
        <v>18</v>
      </c>
      <c r="AF160" s="6" t="s">
        <v>482</v>
      </c>
      <c r="AG160" s="6" t="s">
        <v>483</v>
      </c>
      <c r="AH160" s="490">
        <v>0.0209375</v>
      </c>
    </row>
    <row r="161" spans="1:34" ht="25.5" customHeight="1">
      <c r="A161" s="9"/>
      <c r="B161" s="5">
        <v>149</v>
      </c>
      <c r="C161" s="6" t="s">
        <v>945</v>
      </c>
      <c r="D161" s="6" t="s">
        <v>617</v>
      </c>
      <c r="E161" s="31" t="s">
        <v>946</v>
      </c>
      <c r="F161" s="52"/>
      <c r="G161" s="53"/>
      <c r="H161" s="53"/>
      <c r="I161" s="54"/>
      <c r="K161" s="52"/>
      <c r="L161" s="53"/>
      <c r="M161" s="56"/>
      <c r="N161" s="57"/>
      <c r="O161" s="152"/>
      <c r="P161" s="6" t="s">
        <v>877</v>
      </c>
      <c r="Q161" s="6" t="s">
        <v>761</v>
      </c>
      <c r="R161" s="155" t="s">
        <v>652</v>
      </c>
      <c r="S161" s="167"/>
      <c r="T161" s="168"/>
      <c r="U161" s="53"/>
      <c r="V161" s="56"/>
      <c r="W161" s="56"/>
      <c r="X161" s="164"/>
      <c r="Z161" s="207">
        <v>16</v>
      </c>
      <c r="AA161" s="498" t="s">
        <v>274</v>
      </c>
      <c r="AB161" s="207" t="s">
        <v>74</v>
      </c>
      <c r="AC161" s="209" t="s">
        <v>1732</v>
      </c>
      <c r="AE161" s="5">
        <v>19</v>
      </c>
      <c r="AF161" s="6" t="s">
        <v>429</v>
      </c>
      <c r="AG161" s="6" t="s">
        <v>403</v>
      </c>
      <c r="AH161" s="490">
        <v>0.021030092592592597</v>
      </c>
    </row>
    <row r="162" spans="1:34" ht="25.5" customHeight="1">
      <c r="A162" s="9"/>
      <c r="B162" s="5">
        <v>150</v>
      </c>
      <c r="C162" s="14" t="s">
        <v>947</v>
      </c>
      <c r="D162" s="14" t="s">
        <v>569</v>
      </c>
      <c r="E162" s="31" t="s">
        <v>948</v>
      </c>
      <c r="F162" s="52"/>
      <c r="G162" s="53"/>
      <c r="H162" s="53"/>
      <c r="I162" s="54"/>
      <c r="K162" s="52"/>
      <c r="L162" s="53"/>
      <c r="M162" s="56"/>
      <c r="N162" s="57"/>
      <c r="O162" s="152"/>
      <c r="P162" s="6" t="s">
        <v>807</v>
      </c>
      <c r="Q162" s="6" t="s">
        <v>761</v>
      </c>
      <c r="R162" s="155" t="s">
        <v>652</v>
      </c>
      <c r="S162" s="167"/>
      <c r="T162" s="168"/>
      <c r="U162" s="53"/>
      <c r="V162" s="56"/>
      <c r="W162" s="56"/>
      <c r="X162" s="164"/>
      <c r="Z162" s="207">
        <v>17</v>
      </c>
      <c r="AA162" s="207" t="s">
        <v>290</v>
      </c>
      <c r="AB162" s="207" t="s">
        <v>114</v>
      </c>
      <c r="AC162" s="209" t="s">
        <v>1829</v>
      </c>
      <c r="AE162" s="5">
        <v>20</v>
      </c>
      <c r="AF162" s="4" t="s">
        <v>505</v>
      </c>
      <c r="AG162" s="6" t="s">
        <v>432</v>
      </c>
      <c r="AH162" s="490">
        <v>0.021504629629629627</v>
      </c>
    </row>
    <row r="163" spans="1:34" ht="25.5" customHeight="1">
      <c r="A163" s="9"/>
      <c r="B163" s="5"/>
      <c r="C163" s="14" t="s">
        <v>949</v>
      </c>
      <c r="D163" s="14" t="s">
        <v>437</v>
      </c>
      <c r="E163" s="31" t="s">
        <v>652</v>
      </c>
      <c r="F163" s="52"/>
      <c r="G163" s="53"/>
      <c r="H163" s="53"/>
      <c r="I163" s="54"/>
      <c r="K163" s="52"/>
      <c r="L163" s="53"/>
      <c r="M163" s="56"/>
      <c r="N163" s="57"/>
      <c r="O163" s="152"/>
      <c r="P163" s="6" t="s">
        <v>919</v>
      </c>
      <c r="Q163" s="6" t="s">
        <v>907</v>
      </c>
      <c r="R163" s="155" t="s">
        <v>652</v>
      </c>
      <c r="S163" s="167"/>
      <c r="T163" s="168"/>
      <c r="U163" s="53"/>
      <c r="V163" s="56"/>
      <c r="W163" s="56"/>
      <c r="X163" s="164"/>
      <c r="Z163" s="207">
        <v>18</v>
      </c>
      <c r="AA163" s="207" t="s">
        <v>287</v>
      </c>
      <c r="AB163" s="207" t="s">
        <v>26</v>
      </c>
      <c r="AC163" s="209" t="s">
        <v>1782</v>
      </c>
      <c r="AE163" s="5">
        <v>21</v>
      </c>
      <c r="AF163" s="6" t="s">
        <v>434</v>
      </c>
      <c r="AG163" s="6" t="s">
        <v>432</v>
      </c>
      <c r="AH163" s="490">
        <v>0.02172453703703704</v>
      </c>
    </row>
    <row r="164" spans="1:34" ht="12.75" customHeight="1">
      <c r="A164" s="9"/>
      <c r="B164" s="5"/>
      <c r="C164" s="14" t="s">
        <v>950</v>
      </c>
      <c r="D164" s="24" t="s">
        <v>416</v>
      </c>
      <c r="E164" s="31" t="s">
        <v>652</v>
      </c>
      <c r="F164" s="52"/>
      <c r="G164" s="53"/>
      <c r="H164" s="53"/>
      <c r="I164" s="54"/>
      <c r="K164" s="52"/>
      <c r="L164" s="53"/>
      <c r="M164" s="56"/>
      <c r="N164" s="57"/>
      <c r="O164" s="152"/>
      <c r="P164" s="6" t="s">
        <v>945</v>
      </c>
      <c r="Q164" s="6" t="s">
        <v>617</v>
      </c>
      <c r="R164" s="155" t="s">
        <v>652</v>
      </c>
      <c r="S164" s="167"/>
      <c r="T164" s="168"/>
      <c r="U164" s="53"/>
      <c r="V164" s="56"/>
      <c r="W164" s="56"/>
      <c r="X164" s="164"/>
      <c r="Z164" s="207">
        <v>19</v>
      </c>
      <c r="AA164" s="496" t="s">
        <v>294</v>
      </c>
      <c r="AB164" s="207" t="s">
        <v>32</v>
      </c>
      <c r="AC164" s="209" t="s">
        <v>1830</v>
      </c>
      <c r="AE164" s="5">
        <v>22</v>
      </c>
      <c r="AF164" s="4" t="s">
        <v>439</v>
      </c>
      <c r="AG164" s="6" t="s">
        <v>416</v>
      </c>
      <c r="AH164" s="490">
        <v>0.021736111111111112</v>
      </c>
    </row>
    <row r="165" spans="1:34" ht="14.25" customHeight="1">
      <c r="A165" s="9"/>
      <c r="B165" s="5"/>
      <c r="C165" s="6" t="s">
        <v>951</v>
      </c>
      <c r="D165" s="6" t="s">
        <v>483</v>
      </c>
      <c r="E165" s="31" t="s">
        <v>652</v>
      </c>
      <c r="F165" s="52"/>
      <c r="G165" s="53"/>
      <c r="H165" s="53"/>
      <c r="I165" s="54"/>
      <c r="K165" s="52"/>
      <c r="L165" s="53"/>
      <c r="M165" s="56"/>
      <c r="N165" s="57"/>
      <c r="O165" s="152"/>
      <c r="P165" s="6" t="s">
        <v>963</v>
      </c>
      <c r="Q165" s="6" t="s">
        <v>483</v>
      </c>
      <c r="R165" s="155" t="s">
        <v>652</v>
      </c>
      <c r="S165" s="167"/>
      <c r="T165" s="168"/>
      <c r="U165" s="53"/>
      <c r="V165" s="56"/>
      <c r="W165" s="56"/>
      <c r="X165" s="164"/>
      <c r="Z165" s="207">
        <v>20</v>
      </c>
      <c r="AA165" s="207" t="s">
        <v>354</v>
      </c>
      <c r="AB165" s="207" t="s">
        <v>50</v>
      </c>
      <c r="AC165" s="209" t="s">
        <v>1736</v>
      </c>
      <c r="AE165" s="5">
        <v>23</v>
      </c>
      <c r="AF165" s="6" t="s">
        <v>536</v>
      </c>
      <c r="AG165" s="6" t="s">
        <v>403</v>
      </c>
      <c r="AH165" s="490">
        <v>0.02179398148148148</v>
      </c>
    </row>
    <row r="166" spans="1:34" ht="25.5" customHeight="1">
      <c r="A166" s="9"/>
      <c r="B166" s="5"/>
      <c r="C166" s="6" t="s">
        <v>952</v>
      </c>
      <c r="D166" s="6" t="s">
        <v>887</v>
      </c>
      <c r="E166" s="31" t="s">
        <v>652</v>
      </c>
      <c r="F166" s="52"/>
      <c r="G166" s="53"/>
      <c r="H166" s="53"/>
      <c r="I166" s="54"/>
      <c r="K166" s="52"/>
      <c r="L166" s="53"/>
      <c r="M166" s="56"/>
      <c r="N166" s="57"/>
      <c r="O166" s="152"/>
      <c r="P166" s="6" t="s">
        <v>841</v>
      </c>
      <c r="Q166" s="6" t="s">
        <v>454</v>
      </c>
      <c r="R166" s="155" t="s">
        <v>652</v>
      </c>
      <c r="S166" s="167"/>
      <c r="T166" s="168"/>
      <c r="U166" s="53"/>
      <c r="V166" s="56"/>
      <c r="W166" s="56"/>
      <c r="X166" s="164"/>
      <c r="Z166" s="207">
        <v>21</v>
      </c>
      <c r="AA166" s="207" t="s">
        <v>263</v>
      </c>
      <c r="AB166" s="207" t="s">
        <v>32</v>
      </c>
      <c r="AC166" s="209" t="s">
        <v>1831</v>
      </c>
      <c r="AE166" s="5">
        <v>24</v>
      </c>
      <c r="AF166" s="6" t="s">
        <v>411</v>
      </c>
      <c r="AG166" s="6" t="s">
        <v>397</v>
      </c>
      <c r="AH166" s="490">
        <v>0.02199074074074074</v>
      </c>
    </row>
    <row r="167" spans="1:34" ht="12.75" customHeight="1">
      <c r="A167" s="9"/>
      <c r="B167" s="5"/>
      <c r="C167" s="6" t="s">
        <v>953</v>
      </c>
      <c r="D167" s="6" t="s">
        <v>602</v>
      </c>
      <c r="E167" s="31" t="s">
        <v>652</v>
      </c>
      <c r="F167" s="52"/>
      <c r="G167" s="53"/>
      <c r="H167" s="53"/>
      <c r="I167" s="54"/>
      <c r="K167" s="52"/>
      <c r="L167" s="53"/>
      <c r="M167" s="56"/>
      <c r="N167" s="57"/>
      <c r="O167" s="152"/>
      <c r="P167" s="6" t="s">
        <v>1206</v>
      </c>
      <c r="Q167" s="6" t="s">
        <v>454</v>
      </c>
      <c r="R167" s="155" t="s">
        <v>652</v>
      </c>
      <c r="S167" s="167"/>
      <c r="T167" s="168"/>
      <c r="U167" s="53"/>
      <c r="V167" s="56"/>
      <c r="W167" s="56"/>
      <c r="X167" s="164"/>
      <c r="Z167" s="207">
        <v>22</v>
      </c>
      <c r="AA167" s="207" t="s">
        <v>316</v>
      </c>
      <c r="AB167" s="207" t="s">
        <v>26</v>
      </c>
      <c r="AC167" s="485">
        <v>39290</v>
      </c>
      <c r="AE167" s="5">
        <v>25</v>
      </c>
      <c r="AF167" s="6" t="s">
        <v>542</v>
      </c>
      <c r="AG167" s="6" t="s">
        <v>432</v>
      </c>
      <c r="AH167" s="490">
        <v>0.02199074074074074</v>
      </c>
    </row>
    <row r="168" spans="1:34" ht="38.25" customHeight="1">
      <c r="A168" s="9"/>
      <c r="B168" s="5"/>
      <c r="C168" s="6" t="s">
        <v>954</v>
      </c>
      <c r="D168" s="6" t="s">
        <v>422</v>
      </c>
      <c r="E168" s="31" t="s">
        <v>652</v>
      </c>
      <c r="F168" s="52"/>
      <c r="G168" s="53"/>
      <c r="H168" s="53"/>
      <c r="I168" s="54"/>
      <c r="K168" s="52"/>
      <c r="L168" s="53"/>
      <c r="M168" s="56"/>
      <c r="N168" s="57"/>
      <c r="O168" s="152"/>
      <c r="P168" s="6" t="s">
        <v>921</v>
      </c>
      <c r="Q168" s="6" t="s">
        <v>887</v>
      </c>
      <c r="R168" s="155" t="s">
        <v>652</v>
      </c>
      <c r="S168" s="167"/>
      <c r="T168" s="168"/>
      <c r="U168" s="53"/>
      <c r="V168" s="56"/>
      <c r="W168" s="56"/>
      <c r="X168" s="164"/>
      <c r="Z168" s="207">
        <v>23</v>
      </c>
      <c r="AA168" s="207" t="s">
        <v>259</v>
      </c>
      <c r="AB168" s="207" t="s">
        <v>36</v>
      </c>
      <c r="AC168" s="209" t="s">
        <v>1832</v>
      </c>
      <c r="AE168" s="5">
        <v>26</v>
      </c>
      <c r="AF168" s="6" t="s">
        <v>491</v>
      </c>
      <c r="AG168" s="6" t="s">
        <v>437</v>
      </c>
      <c r="AH168" s="490">
        <v>0.02207175925925926</v>
      </c>
    </row>
    <row r="169" spans="1:34" ht="12.75" customHeight="1">
      <c r="A169" s="9"/>
      <c r="B169" s="5"/>
      <c r="C169" s="14" t="s">
        <v>955</v>
      </c>
      <c r="D169" s="14" t="s">
        <v>437</v>
      </c>
      <c r="E169" s="31" t="s">
        <v>652</v>
      </c>
      <c r="F169" s="52"/>
      <c r="G169" s="53"/>
      <c r="H169" s="53"/>
      <c r="I169" s="54"/>
      <c r="K169" s="52"/>
      <c r="L169" s="53"/>
      <c r="M169" s="56"/>
      <c r="N169" s="57"/>
      <c r="O169" s="152"/>
      <c r="P169" s="6" t="s">
        <v>881</v>
      </c>
      <c r="Q169" s="6" t="s">
        <v>599</v>
      </c>
      <c r="R169" s="155" t="s">
        <v>652</v>
      </c>
      <c r="S169" s="167"/>
      <c r="T169" s="168"/>
      <c r="U169" s="53"/>
      <c r="V169" s="56"/>
      <c r="W169" s="56"/>
      <c r="X169" s="164"/>
      <c r="Z169" s="207">
        <v>24</v>
      </c>
      <c r="AA169" s="207" t="s">
        <v>1229</v>
      </c>
      <c r="AB169" s="207" t="s">
        <v>26</v>
      </c>
      <c r="AC169" s="209" t="s">
        <v>1833</v>
      </c>
      <c r="AE169" s="5">
        <v>27</v>
      </c>
      <c r="AF169" s="6" t="s">
        <v>1175</v>
      </c>
      <c r="AG169" s="6" t="s">
        <v>561</v>
      </c>
      <c r="AH169" s="490">
        <v>0.022303240740740738</v>
      </c>
    </row>
    <row r="170" spans="1:34" ht="25.5" customHeight="1">
      <c r="A170" s="9"/>
      <c r="B170" s="5"/>
      <c r="C170" s="6" t="s">
        <v>956</v>
      </c>
      <c r="D170" s="6" t="s">
        <v>391</v>
      </c>
      <c r="E170" s="31" t="s">
        <v>652</v>
      </c>
      <c r="F170" s="52"/>
      <c r="G170" s="53"/>
      <c r="H170" s="53"/>
      <c r="I170" s="54"/>
      <c r="K170" s="52"/>
      <c r="L170" s="53"/>
      <c r="M170" s="56"/>
      <c r="N170" s="57"/>
      <c r="O170" s="152"/>
      <c r="P170" s="6" t="s">
        <v>935</v>
      </c>
      <c r="Q170" s="6" t="s">
        <v>602</v>
      </c>
      <c r="R170" s="155" t="s">
        <v>652</v>
      </c>
      <c r="S170" s="167"/>
      <c r="T170" s="168"/>
      <c r="U170" s="53"/>
      <c r="V170" s="56"/>
      <c r="W170" s="56"/>
      <c r="X170" s="164"/>
      <c r="Z170" s="207">
        <v>25</v>
      </c>
      <c r="AA170" s="207" t="s">
        <v>281</v>
      </c>
      <c r="AB170" s="207" t="s">
        <v>32</v>
      </c>
      <c r="AC170" s="209" t="s">
        <v>1834</v>
      </c>
      <c r="AE170" s="5">
        <v>28</v>
      </c>
      <c r="AF170" s="6" t="s">
        <v>1174</v>
      </c>
      <c r="AG170" s="6" t="s">
        <v>391</v>
      </c>
      <c r="AH170" s="490">
        <v>0.022511574074074073</v>
      </c>
    </row>
    <row r="171" spans="1:34" ht="38.25" customHeight="1">
      <c r="A171" s="9"/>
      <c r="B171" s="5"/>
      <c r="C171" s="6" t="s">
        <v>957</v>
      </c>
      <c r="D171" s="6" t="s">
        <v>617</v>
      </c>
      <c r="E171" s="31" t="s">
        <v>652</v>
      </c>
      <c r="F171" s="52"/>
      <c r="G171" s="53"/>
      <c r="H171" s="53"/>
      <c r="I171" s="54"/>
      <c r="K171" s="52"/>
      <c r="L171" s="53"/>
      <c r="M171" s="56"/>
      <c r="N171" s="57"/>
      <c r="O171" s="152"/>
      <c r="P171" s="6" t="s">
        <v>742</v>
      </c>
      <c r="Q171" s="6" t="s">
        <v>503</v>
      </c>
      <c r="R171" s="155" t="s">
        <v>652</v>
      </c>
      <c r="S171" s="167"/>
      <c r="T171" s="168"/>
      <c r="U171" s="53"/>
      <c r="V171" s="56"/>
      <c r="W171" s="56"/>
      <c r="X171" s="164"/>
      <c r="Z171" s="207">
        <v>26</v>
      </c>
      <c r="AA171" s="207" t="s">
        <v>301</v>
      </c>
      <c r="AB171" s="207" t="s">
        <v>126</v>
      </c>
      <c r="AC171" s="209" t="s">
        <v>1788</v>
      </c>
      <c r="AE171" s="5">
        <v>29</v>
      </c>
      <c r="AF171" s="6" t="s">
        <v>413</v>
      </c>
      <c r="AG171" s="6" t="s">
        <v>403</v>
      </c>
      <c r="AH171" s="490">
        <v>0.022546296296296297</v>
      </c>
    </row>
    <row r="172" spans="1:34" ht="32.25" customHeight="1">
      <c r="A172" s="9"/>
      <c r="B172" s="5"/>
      <c r="C172" s="6" t="s">
        <v>958</v>
      </c>
      <c r="D172" s="6" t="s">
        <v>432</v>
      </c>
      <c r="E172" s="31" t="s">
        <v>652</v>
      </c>
      <c r="F172" s="55"/>
      <c r="G172" s="56"/>
      <c r="H172" s="56"/>
      <c r="I172" s="57"/>
      <c r="K172" s="52"/>
      <c r="L172" s="53"/>
      <c r="M172" s="56"/>
      <c r="N172" s="57"/>
      <c r="O172" s="152"/>
      <c r="P172" s="6" t="s">
        <v>923</v>
      </c>
      <c r="Q172" s="6" t="s">
        <v>599</v>
      </c>
      <c r="R172" s="155" t="s">
        <v>652</v>
      </c>
      <c r="S172" s="167"/>
      <c r="T172" s="168"/>
      <c r="U172" s="53"/>
      <c r="V172" s="56"/>
      <c r="W172" s="56"/>
      <c r="X172" s="164"/>
      <c r="Z172" s="207">
        <v>27</v>
      </c>
      <c r="AA172" s="207" t="s">
        <v>271</v>
      </c>
      <c r="AB172" s="207" t="s">
        <v>18</v>
      </c>
      <c r="AC172" s="209" t="s">
        <v>1835</v>
      </c>
      <c r="AE172" s="5">
        <v>30</v>
      </c>
      <c r="AF172" s="6" t="s">
        <v>489</v>
      </c>
      <c r="AG172" s="6" t="s">
        <v>432</v>
      </c>
      <c r="AH172" s="490">
        <v>0.022650462962962966</v>
      </c>
    </row>
    <row r="173" spans="1:34" ht="21.75" customHeight="1">
      <c r="A173" s="9"/>
      <c r="B173" s="5"/>
      <c r="C173" s="14" t="s">
        <v>959</v>
      </c>
      <c r="D173" s="14" t="s">
        <v>586</v>
      </c>
      <c r="E173" s="31" t="s">
        <v>652</v>
      </c>
      <c r="F173" s="55"/>
      <c r="G173" s="56"/>
      <c r="H173" s="56"/>
      <c r="I173" s="57"/>
      <c r="K173" s="52"/>
      <c r="L173" s="53"/>
      <c r="M173" s="56"/>
      <c r="N173" s="57"/>
      <c r="O173" s="152"/>
      <c r="P173" s="6" t="s">
        <v>904</v>
      </c>
      <c r="Q173" s="6" t="s">
        <v>599</v>
      </c>
      <c r="R173" s="155" t="s">
        <v>652</v>
      </c>
      <c r="S173" s="167"/>
      <c r="T173" s="168"/>
      <c r="U173" s="53"/>
      <c r="V173" s="56"/>
      <c r="W173" s="56"/>
      <c r="X173" s="164"/>
      <c r="Z173" s="207">
        <v>28</v>
      </c>
      <c r="AA173" s="207" t="s">
        <v>308</v>
      </c>
      <c r="AB173" s="207" t="s">
        <v>54</v>
      </c>
      <c r="AC173" s="209" t="s">
        <v>1744</v>
      </c>
      <c r="AE173" s="5">
        <v>31</v>
      </c>
      <c r="AF173" s="6" t="s">
        <v>471</v>
      </c>
      <c r="AG173" s="6" t="s">
        <v>422</v>
      </c>
      <c r="AH173" s="490">
        <v>0.022650462962962966</v>
      </c>
    </row>
    <row r="174" spans="1:34" ht="21.75" customHeight="1">
      <c r="A174" s="9"/>
      <c r="B174" s="5"/>
      <c r="C174" s="6" t="s">
        <v>960</v>
      </c>
      <c r="D174" s="6" t="s">
        <v>532</v>
      </c>
      <c r="E174" s="31" t="s">
        <v>652</v>
      </c>
      <c r="F174" s="55"/>
      <c r="G174" s="56"/>
      <c r="H174" s="56"/>
      <c r="I174" s="57"/>
      <c r="K174" s="52"/>
      <c r="L174" s="53"/>
      <c r="M174" s="56"/>
      <c r="N174" s="57"/>
      <c r="O174" s="152"/>
      <c r="P174" s="6" t="s">
        <v>837</v>
      </c>
      <c r="Q174" s="6" t="s">
        <v>461</v>
      </c>
      <c r="R174" s="155" t="s">
        <v>652</v>
      </c>
      <c r="S174" s="167"/>
      <c r="T174" s="168"/>
      <c r="U174" s="53"/>
      <c r="V174" s="56"/>
      <c r="W174" s="56"/>
      <c r="X174" s="164"/>
      <c r="Z174" s="207">
        <v>28</v>
      </c>
      <c r="AA174" s="207" t="s">
        <v>342</v>
      </c>
      <c r="AB174" s="207" t="s">
        <v>65</v>
      </c>
      <c r="AC174" s="209" t="s">
        <v>1744</v>
      </c>
      <c r="AE174" s="5">
        <v>32</v>
      </c>
      <c r="AF174" s="6" t="s">
        <v>651</v>
      </c>
      <c r="AG174" s="6" t="s">
        <v>416</v>
      </c>
      <c r="AH174" s="490">
        <v>0.022743055555555555</v>
      </c>
    </row>
    <row r="175" spans="1:34" ht="38.25" customHeight="1">
      <c r="A175" s="9"/>
      <c r="B175" s="5"/>
      <c r="C175" s="14" t="s">
        <v>961</v>
      </c>
      <c r="D175" s="14" t="s">
        <v>516</v>
      </c>
      <c r="E175" s="31" t="s">
        <v>256</v>
      </c>
      <c r="F175" s="55"/>
      <c r="G175" s="56"/>
      <c r="H175" s="56"/>
      <c r="I175" s="57"/>
      <c r="K175" s="52"/>
      <c r="L175" s="53"/>
      <c r="M175" s="56"/>
      <c r="N175" s="57"/>
      <c r="O175" s="152"/>
      <c r="P175" s="6" t="s">
        <v>869</v>
      </c>
      <c r="Q175" s="6" t="s">
        <v>617</v>
      </c>
      <c r="R175" s="155" t="s">
        <v>652</v>
      </c>
      <c r="S175" s="167"/>
      <c r="T175" s="168"/>
      <c r="U175" s="53"/>
      <c r="V175" s="56"/>
      <c r="W175" s="56"/>
      <c r="X175" s="164"/>
      <c r="Z175" s="207">
        <v>30</v>
      </c>
      <c r="AA175" s="207" t="s">
        <v>1836</v>
      </c>
      <c r="AB175" s="207" t="s">
        <v>26</v>
      </c>
      <c r="AC175" s="209" t="s">
        <v>1837</v>
      </c>
      <c r="AE175" s="5">
        <v>33</v>
      </c>
      <c r="AF175" s="6" t="s">
        <v>567</v>
      </c>
      <c r="AG175" s="6" t="s">
        <v>561</v>
      </c>
      <c r="AH175" s="490">
        <v>0.023009259259259257</v>
      </c>
    </row>
    <row r="176" spans="1:34" ht="32.25" customHeight="1">
      <c r="A176" s="9"/>
      <c r="B176" s="5"/>
      <c r="C176" s="14" t="s">
        <v>962</v>
      </c>
      <c r="D176" s="140" t="s">
        <v>555</v>
      </c>
      <c r="E176" s="31" t="s">
        <v>256</v>
      </c>
      <c r="F176" s="55"/>
      <c r="G176" s="56"/>
      <c r="H176" s="56"/>
      <c r="I176" s="57"/>
      <c r="K176" s="52"/>
      <c r="L176" s="53"/>
      <c r="M176" s="56"/>
      <c r="N176" s="57"/>
      <c r="O176" s="55"/>
      <c r="P176" s="53"/>
      <c r="Q176" s="53"/>
      <c r="R176" s="54"/>
      <c r="S176" s="167"/>
      <c r="T176" s="168"/>
      <c r="U176" s="53"/>
      <c r="V176" s="56"/>
      <c r="W176" s="56"/>
      <c r="X176" s="164"/>
      <c r="Z176" s="207">
        <v>31</v>
      </c>
      <c r="AA176" s="207" t="s">
        <v>275</v>
      </c>
      <c r="AB176" s="207" t="s">
        <v>36</v>
      </c>
      <c r="AC176" s="209" t="s">
        <v>1838</v>
      </c>
      <c r="AE176" s="5">
        <v>34</v>
      </c>
      <c r="AF176" s="6" t="s">
        <v>495</v>
      </c>
      <c r="AG176" s="6" t="s">
        <v>400</v>
      </c>
      <c r="AH176" s="490">
        <v>0.02309027777777778</v>
      </c>
    </row>
    <row r="177" spans="1:34" ht="42.75" customHeight="1" thickBot="1">
      <c r="A177" s="9"/>
      <c r="B177" s="5"/>
      <c r="C177" s="6" t="s">
        <v>963</v>
      </c>
      <c r="D177" s="6" t="s">
        <v>483</v>
      </c>
      <c r="E177" s="31" t="s">
        <v>256</v>
      </c>
      <c r="F177" s="55"/>
      <c r="G177" s="56"/>
      <c r="H177" s="56"/>
      <c r="I177" s="57"/>
      <c r="K177" s="52"/>
      <c r="L177" s="53"/>
      <c r="M177" s="56"/>
      <c r="N177" s="57"/>
      <c r="O177" s="55"/>
      <c r="P177" s="53"/>
      <c r="Q177" s="53"/>
      <c r="R177" s="54"/>
      <c r="S177" s="167"/>
      <c r="T177" s="168"/>
      <c r="U177" s="53"/>
      <c r="V177" s="56"/>
      <c r="W177" s="56"/>
      <c r="X177" s="164"/>
      <c r="Z177" s="207">
        <v>32</v>
      </c>
      <c r="AA177" s="207" t="s">
        <v>289</v>
      </c>
      <c r="AB177" s="207" t="s">
        <v>50</v>
      </c>
      <c r="AC177" s="209" t="s">
        <v>1839</v>
      </c>
      <c r="AE177" s="5">
        <v>35</v>
      </c>
      <c r="AF177" s="6" t="s">
        <v>653</v>
      </c>
      <c r="AG177" s="6" t="s">
        <v>476</v>
      </c>
      <c r="AH177" s="490">
        <v>0.023159722222222224</v>
      </c>
    </row>
    <row r="178" spans="1:34" ht="32.25" customHeight="1" thickBot="1">
      <c r="A178" s="9"/>
      <c r="C178" s="194" t="s">
        <v>1213</v>
      </c>
      <c r="G178" s="145" t="s">
        <v>1211</v>
      </c>
      <c r="H178" s="186"/>
      <c r="M178" s="56"/>
      <c r="N178" s="57"/>
      <c r="O178" s="148"/>
      <c r="P178" s="149" t="s">
        <v>967</v>
      </c>
      <c r="Q178" s="34"/>
      <c r="R178" s="35"/>
      <c r="S178" s="32"/>
      <c r="T178" s="33" t="s">
        <v>966</v>
      </c>
      <c r="U178" s="34"/>
      <c r="V178" s="34"/>
      <c r="X178" s="164"/>
      <c r="Z178" s="207">
        <v>33</v>
      </c>
      <c r="AA178" s="497" t="s">
        <v>293</v>
      </c>
      <c r="AB178" s="207" t="s">
        <v>74</v>
      </c>
      <c r="AC178" s="209" t="s">
        <v>1840</v>
      </c>
      <c r="AE178" s="5">
        <v>36</v>
      </c>
      <c r="AF178" s="6" t="s">
        <v>1182</v>
      </c>
      <c r="AG178" s="6" t="s">
        <v>391</v>
      </c>
      <c r="AH178" s="490">
        <v>0.023252314814814812</v>
      </c>
    </row>
    <row r="179" spans="1:34" ht="32.25" customHeight="1" thickBot="1">
      <c r="A179" s="9"/>
      <c r="G179" s="187" t="s">
        <v>1212</v>
      </c>
      <c r="H179" s="185"/>
      <c r="M179" s="56"/>
      <c r="N179" s="57"/>
      <c r="O179" s="55"/>
      <c r="P179" s="53"/>
      <c r="Q179" s="53"/>
      <c r="R179" s="54"/>
      <c r="S179" s="189" t="s">
        <v>1214</v>
      </c>
      <c r="T179" s="190"/>
      <c r="U179" s="191"/>
      <c r="V179" s="56"/>
      <c r="W179" s="56"/>
      <c r="X179" s="164"/>
      <c r="Z179" s="207">
        <v>34</v>
      </c>
      <c r="AA179" s="207" t="s">
        <v>348</v>
      </c>
      <c r="AB179" s="207" t="s">
        <v>108</v>
      </c>
      <c r="AC179" s="209" t="s">
        <v>1841</v>
      </c>
      <c r="AE179" s="5">
        <v>37</v>
      </c>
      <c r="AF179" s="6" t="s">
        <v>1176</v>
      </c>
      <c r="AG179" s="6" t="s">
        <v>561</v>
      </c>
      <c r="AH179" s="490">
        <v>0.023287037037037037</v>
      </c>
    </row>
    <row r="180" spans="1:34" ht="21.75" customHeight="1">
      <c r="A180" s="9"/>
      <c r="E180" s="23" t="s">
        <v>968</v>
      </c>
      <c r="F180" s="53"/>
      <c r="G180" s="53"/>
      <c r="H180" s="53"/>
      <c r="I180" s="53"/>
      <c r="K180" s="32"/>
      <c r="L180" s="34"/>
      <c r="M180" s="56"/>
      <c r="N180" s="57"/>
      <c r="O180" s="55"/>
      <c r="P180" s="53"/>
      <c r="Q180" s="53"/>
      <c r="R180" s="54"/>
      <c r="S180" s="192" t="s">
        <v>1215</v>
      </c>
      <c r="T180" s="191"/>
      <c r="U180" s="191"/>
      <c r="V180" s="56"/>
      <c r="W180" s="56"/>
      <c r="X180" s="164"/>
      <c r="Z180" s="207">
        <v>35</v>
      </c>
      <c r="AA180" s="207" t="s">
        <v>1095</v>
      </c>
      <c r="AB180" s="207" t="s">
        <v>54</v>
      </c>
      <c r="AC180" s="209" t="s">
        <v>1842</v>
      </c>
      <c r="AE180" s="5">
        <v>38</v>
      </c>
      <c r="AF180" s="6" t="s">
        <v>393</v>
      </c>
      <c r="AG180" s="6" t="s">
        <v>394</v>
      </c>
      <c r="AH180" s="490">
        <v>0.023530092592592592</v>
      </c>
    </row>
    <row r="181" spans="1:34" ht="21.75" customHeight="1">
      <c r="A181" s="9"/>
      <c r="C181" s="147" t="s">
        <v>967</v>
      </c>
      <c r="F181" s="52"/>
      <c r="G181" s="64" t="s">
        <v>966</v>
      </c>
      <c r="H181" s="53"/>
      <c r="I181" s="54"/>
      <c r="K181" s="52"/>
      <c r="L181" s="64" t="s">
        <v>966</v>
      </c>
      <c r="M181" s="56"/>
      <c r="N181" s="57"/>
      <c r="O181" s="431" t="s">
        <v>1173</v>
      </c>
      <c r="P181" s="432"/>
      <c r="Q181" s="432"/>
      <c r="R181" s="433"/>
      <c r="S181" s="193"/>
      <c r="T181" s="189" t="s">
        <v>1216</v>
      </c>
      <c r="U181" s="191"/>
      <c r="V181" s="56"/>
      <c r="W181" s="56"/>
      <c r="X181" s="164"/>
      <c r="Z181" s="207">
        <v>36</v>
      </c>
      <c r="AA181" s="207" t="s">
        <v>1843</v>
      </c>
      <c r="AB181" s="207" t="s">
        <v>108</v>
      </c>
      <c r="AC181" s="209" t="s">
        <v>1844</v>
      </c>
      <c r="AE181" s="5">
        <v>39</v>
      </c>
      <c r="AF181" s="6" t="s">
        <v>571</v>
      </c>
      <c r="AG181" s="6" t="s">
        <v>503</v>
      </c>
      <c r="AH181" s="490">
        <v>0.023530092592592592</v>
      </c>
    </row>
    <row r="182" spans="1:34" ht="21.75" customHeight="1">
      <c r="A182" s="9"/>
      <c r="B182" s="11"/>
      <c r="C182" s="10" t="s">
        <v>384</v>
      </c>
      <c r="D182" s="10" t="s">
        <v>964</v>
      </c>
      <c r="E182" s="11"/>
      <c r="F182" s="58"/>
      <c r="G182" s="59"/>
      <c r="H182" s="59"/>
      <c r="I182" s="60"/>
      <c r="K182" s="52"/>
      <c r="L182" s="53"/>
      <c r="M182" s="56"/>
      <c r="N182" s="57"/>
      <c r="O182" s="425" t="s">
        <v>385</v>
      </c>
      <c r="P182" s="426"/>
      <c r="Q182" s="426"/>
      <c r="R182" s="427"/>
      <c r="S182" s="167"/>
      <c r="T182" s="168"/>
      <c r="U182" s="53"/>
      <c r="V182" s="56"/>
      <c r="W182" s="56"/>
      <c r="X182" s="164"/>
      <c r="Z182" s="207">
        <v>37</v>
      </c>
      <c r="AA182" s="207" t="s">
        <v>359</v>
      </c>
      <c r="AB182" s="207" t="s">
        <v>65</v>
      </c>
      <c r="AC182" s="209" t="s">
        <v>1845</v>
      </c>
      <c r="AE182" s="5">
        <v>40</v>
      </c>
      <c r="AF182" s="6" t="s">
        <v>610</v>
      </c>
      <c r="AG182" s="6" t="s">
        <v>555</v>
      </c>
      <c r="AH182" s="490">
        <v>0.023657407407407408</v>
      </c>
    </row>
    <row r="183" spans="1:34" ht="21.75" customHeight="1">
      <c r="A183" s="9"/>
      <c r="C183" s="12" t="s">
        <v>385</v>
      </c>
      <c r="D183" s="12"/>
      <c r="E183" s="12"/>
      <c r="F183" s="420"/>
      <c r="G183" s="385"/>
      <c r="H183" s="385"/>
      <c r="I183" s="386"/>
      <c r="K183" s="52"/>
      <c r="L183" s="53"/>
      <c r="M183" s="56"/>
      <c r="N183" s="57"/>
      <c r="O183" s="428"/>
      <c r="P183" s="429"/>
      <c r="Q183" s="429"/>
      <c r="R183" s="430"/>
      <c r="S183" s="167"/>
      <c r="T183" s="168"/>
      <c r="U183" s="53"/>
      <c r="V183" s="56"/>
      <c r="W183" s="56"/>
      <c r="X183" s="164"/>
      <c r="Z183" s="207">
        <v>38</v>
      </c>
      <c r="AA183" s="207" t="s">
        <v>347</v>
      </c>
      <c r="AB183" s="207" t="s">
        <v>1846</v>
      </c>
      <c r="AC183" s="209" t="s">
        <v>1847</v>
      </c>
      <c r="AE183" s="5">
        <v>41</v>
      </c>
      <c r="AF183" s="6" t="s">
        <v>449</v>
      </c>
      <c r="AG183" s="6" t="s">
        <v>400</v>
      </c>
      <c r="AH183" s="490">
        <v>0.023796296296296298</v>
      </c>
    </row>
    <row r="184" spans="1:34" ht="38.25" customHeight="1">
      <c r="A184" s="9"/>
      <c r="B184" s="2"/>
      <c r="C184" s="2"/>
      <c r="D184" s="2"/>
      <c r="E184" s="2"/>
      <c r="F184" s="61"/>
      <c r="G184" s="62"/>
      <c r="H184" s="62"/>
      <c r="I184" s="63"/>
      <c r="K184" s="52"/>
      <c r="L184" s="53"/>
      <c r="M184" s="56"/>
      <c r="N184" s="57"/>
      <c r="O184" s="55"/>
      <c r="P184" s="53"/>
      <c r="Q184" s="53"/>
      <c r="R184" s="54"/>
      <c r="S184" s="167"/>
      <c r="T184" s="168"/>
      <c r="U184" s="53"/>
      <c r="V184" s="124" t="s">
        <v>1168</v>
      </c>
      <c r="W184" s="125"/>
      <c r="X184" s="161" t="s">
        <v>1169</v>
      </c>
      <c r="Z184" s="207">
        <v>39</v>
      </c>
      <c r="AA184" s="207" t="s">
        <v>1848</v>
      </c>
      <c r="AB184" s="207" t="s">
        <v>32</v>
      </c>
      <c r="AC184" s="209" t="s">
        <v>1849</v>
      </c>
      <c r="AE184" s="5">
        <v>42</v>
      </c>
      <c r="AF184" s="6" t="s">
        <v>656</v>
      </c>
      <c r="AG184" s="6" t="s">
        <v>483</v>
      </c>
      <c r="AH184" s="490">
        <v>0.023854166666666666</v>
      </c>
    </row>
    <row r="185" spans="1:34" ht="39" customHeight="1" thickBot="1">
      <c r="A185" s="9"/>
      <c r="B185" s="4" t="s">
        <v>386</v>
      </c>
      <c r="C185" s="4" t="s">
        <v>387</v>
      </c>
      <c r="D185" s="4" t="s">
        <v>388</v>
      </c>
      <c r="E185" s="30" t="s">
        <v>389</v>
      </c>
      <c r="F185" s="347" t="s">
        <v>258</v>
      </c>
      <c r="G185" s="348"/>
      <c r="H185" s="348"/>
      <c r="I185" s="43" t="s">
        <v>16</v>
      </c>
      <c r="K185" s="347" t="s">
        <v>1077</v>
      </c>
      <c r="L185" s="348"/>
      <c r="M185" s="348"/>
      <c r="N185" s="43" t="s">
        <v>16</v>
      </c>
      <c r="O185" s="156" t="s">
        <v>386</v>
      </c>
      <c r="P185" s="130" t="s">
        <v>387</v>
      </c>
      <c r="Q185" s="130" t="s">
        <v>388</v>
      </c>
      <c r="R185" s="157" t="s">
        <v>389</v>
      </c>
      <c r="S185" s="167" t="s">
        <v>1217</v>
      </c>
      <c r="T185" s="168"/>
      <c r="U185" s="53"/>
      <c r="V185" s="116" t="s">
        <v>1167</v>
      </c>
      <c r="W185" s="119" t="s">
        <v>1162</v>
      </c>
      <c r="X185" s="162" t="s">
        <v>1170</v>
      </c>
      <c r="Z185" s="207">
        <v>39</v>
      </c>
      <c r="AA185" s="207" t="s">
        <v>353</v>
      </c>
      <c r="AB185" s="207" t="s">
        <v>57</v>
      </c>
      <c r="AC185" s="209" t="s">
        <v>1849</v>
      </c>
      <c r="AE185" s="5">
        <v>43</v>
      </c>
      <c r="AF185" s="6" t="s">
        <v>525</v>
      </c>
      <c r="AG185" s="6" t="s">
        <v>437</v>
      </c>
      <c r="AH185" s="490">
        <v>0.02431712962962963</v>
      </c>
    </row>
    <row r="186" spans="1:34" ht="32.25" customHeight="1" thickTop="1">
      <c r="A186" s="9"/>
      <c r="B186" s="5">
        <v>1</v>
      </c>
      <c r="C186" s="14" t="s">
        <v>390</v>
      </c>
      <c r="D186" s="6" t="s">
        <v>391</v>
      </c>
      <c r="E186" s="31" t="s">
        <v>392</v>
      </c>
      <c r="F186" s="79">
        <v>1</v>
      </c>
      <c r="G186" s="197" t="s">
        <v>259</v>
      </c>
      <c r="H186" s="80" t="s">
        <v>36</v>
      </c>
      <c r="I186" s="81" t="s">
        <v>260</v>
      </c>
      <c r="K186" s="44">
        <v>1</v>
      </c>
      <c r="L186" s="45" t="s">
        <v>265</v>
      </c>
      <c r="M186" s="45" t="s">
        <v>21</v>
      </c>
      <c r="N186" s="68" t="s">
        <v>1078</v>
      </c>
      <c r="O186" s="152">
        <v>1</v>
      </c>
      <c r="P186" s="201" t="s">
        <v>393</v>
      </c>
      <c r="Q186" s="21" t="s">
        <v>394</v>
      </c>
      <c r="R186" s="153">
        <v>0.03746527777777778</v>
      </c>
      <c r="S186" s="163">
        <v>1</v>
      </c>
      <c r="T186" s="131" t="s">
        <v>265</v>
      </c>
      <c r="U186" s="131" t="s">
        <v>21</v>
      </c>
      <c r="V186" s="59">
        <v>4</v>
      </c>
      <c r="W186" s="115">
        <v>1</v>
      </c>
      <c r="X186" s="170">
        <f aca="true" t="shared" si="2" ref="X186:X217">MAX(V186+W186)</f>
        <v>5</v>
      </c>
      <c r="Z186" s="207">
        <v>41</v>
      </c>
      <c r="AA186" s="207" t="s">
        <v>338</v>
      </c>
      <c r="AB186" s="207" t="s">
        <v>68</v>
      </c>
      <c r="AC186" s="485">
        <v>39201</v>
      </c>
      <c r="AE186" s="5">
        <v>44</v>
      </c>
      <c r="AF186" s="6" t="s">
        <v>518</v>
      </c>
      <c r="AG186" s="6" t="s">
        <v>519</v>
      </c>
      <c r="AH186" s="490">
        <v>0.024479166666666666</v>
      </c>
    </row>
    <row r="187" spans="1:34" ht="21.75" customHeight="1">
      <c r="A187" s="9"/>
      <c r="B187" s="5">
        <v>2</v>
      </c>
      <c r="C187" s="20" t="s">
        <v>393</v>
      </c>
      <c r="D187" s="21" t="s">
        <v>394</v>
      </c>
      <c r="E187" s="31" t="s">
        <v>395</v>
      </c>
      <c r="F187" s="79">
        <v>2</v>
      </c>
      <c r="G187" s="80" t="s">
        <v>261</v>
      </c>
      <c r="H187" s="80" t="s">
        <v>18</v>
      </c>
      <c r="I187" s="81" t="s">
        <v>262</v>
      </c>
      <c r="K187" s="44">
        <v>2</v>
      </c>
      <c r="L187" s="45" t="s">
        <v>276</v>
      </c>
      <c r="M187" s="45" t="s">
        <v>21</v>
      </c>
      <c r="N187" s="68" t="s">
        <v>1079</v>
      </c>
      <c r="O187" s="152">
        <v>2</v>
      </c>
      <c r="P187" s="139" t="s">
        <v>427</v>
      </c>
      <c r="Q187" s="6" t="s">
        <v>391</v>
      </c>
      <c r="R187" s="153">
        <v>0.040682870370370376</v>
      </c>
      <c r="S187" s="163">
        <v>2</v>
      </c>
      <c r="T187" s="131" t="s">
        <v>272</v>
      </c>
      <c r="U187" s="131" t="s">
        <v>21</v>
      </c>
      <c r="V187" s="59">
        <v>8</v>
      </c>
      <c r="W187" s="115"/>
      <c r="X187" s="164">
        <f t="shared" si="2"/>
        <v>8</v>
      </c>
      <c r="Z187" s="207">
        <v>42</v>
      </c>
      <c r="AA187" s="207" t="s">
        <v>344</v>
      </c>
      <c r="AB187" s="207" t="s">
        <v>65</v>
      </c>
      <c r="AC187" s="209" t="s">
        <v>1850</v>
      </c>
      <c r="AE187" s="5">
        <v>45</v>
      </c>
      <c r="AF187" s="6" t="s">
        <v>399</v>
      </c>
      <c r="AG187" s="6" t="s">
        <v>400</v>
      </c>
      <c r="AH187" s="490">
        <v>0.02460648148148148</v>
      </c>
    </row>
    <row r="188" spans="1:34" ht="21.75" customHeight="1">
      <c r="A188" s="9"/>
      <c r="B188" s="5">
        <v>3</v>
      </c>
      <c r="C188" s="8" t="s">
        <v>396</v>
      </c>
      <c r="D188" s="6" t="s">
        <v>397</v>
      </c>
      <c r="E188" s="31" t="s">
        <v>398</v>
      </c>
      <c r="F188" s="79">
        <v>3</v>
      </c>
      <c r="G188" s="80" t="s">
        <v>263</v>
      </c>
      <c r="H188" s="80" t="s">
        <v>32</v>
      </c>
      <c r="I188" s="81" t="s">
        <v>264</v>
      </c>
      <c r="K188" s="44">
        <v>3</v>
      </c>
      <c r="L188" s="45" t="s">
        <v>308</v>
      </c>
      <c r="M188" s="45" t="s">
        <v>54</v>
      </c>
      <c r="N188" s="68" t="s">
        <v>1080</v>
      </c>
      <c r="O188" s="152">
        <v>3</v>
      </c>
      <c r="P188" s="139" t="s">
        <v>409</v>
      </c>
      <c r="Q188" s="6" t="s">
        <v>397</v>
      </c>
      <c r="R188" s="153">
        <v>0.04181712962962963</v>
      </c>
      <c r="S188" s="163">
        <v>3</v>
      </c>
      <c r="T188" s="131" t="s">
        <v>267</v>
      </c>
      <c r="U188" s="131" t="s">
        <v>36</v>
      </c>
      <c r="V188" s="59">
        <v>5</v>
      </c>
      <c r="W188" s="115">
        <v>9</v>
      </c>
      <c r="X188" s="164">
        <f t="shared" si="2"/>
        <v>14</v>
      </c>
      <c r="Z188" s="207">
        <v>43</v>
      </c>
      <c r="AA188" s="207" t="s">
        <v>350</v>
      </c>
      <c r="AB188" s="207" t="s">
        <v>74</v>
      </c>
      <c r="AC188" s="209" t="s">
        <v>1851</v>
      </c>
      <c r="AE188" s="5">
        <v>46</v>
      </c>
      <c r="AF188" s="6" t="s">
        <v>1703</v>
      </c>
      <c r="AG188" s="6" t="s">
        <v>561</v>
      </c>
      <c r="AH188" s="490">
        <v>0.024930555555555553</v>
      </c>
    </row>
    <row r="189" spans="1:34" ht="25.5" customHeight="1">
      <c r="A189" s="9"/>
      <c r="B189" s="5">
        <v>4</v>
      </c>
      <c r="C189" s="14" t="s">
        <v>399</v>
      </c>
      <c r="D189" s="6" t="s">
        <v>400</v>
      </c>
      <c r="E189" s="31" t="s">
        <v>401</v>
      </c>
      <c r="F189" s="79">
        <v>4</v>
      </c>
      <c r="G189" s="80" t="s">
        <v>265</v>
      </c>
      <c r="H189" s="80" t="s">
        <v>21</v>
      </c>
      <c r="I189" s="81" t="s">
        <v>266</v>
      </c>
      <c r="K189" s="44">
        <v>4</v>
      </c>
      <c r="L189" s="45" t="s">
        <v>316</v>
      </c>
      <c r="M189" s="45" t="s">
        <v>26</v>
      </c>
      <c r="N189" s="68" t="s">
        <v>1081</v>
      </c>
      <c r="O189" s="152">
        <v>4</v>
      </c>
      <c r="P189" s="135" t="s">
        <v>396</v>
      </c>
      <c r="Q189" s="6" t="s">
        <v>397</v>
      </c>
      <c r="R189" s="153">
        <v>0.042986111111111114</v>
      </c>
      <c r="S189" s="163">
        <v>3</v>
      </c>
      <c r="T189" s="131" t="s">
        <v>276</v>
      </c>
      <c r="U189" s="131" t="s">
        <v>21</v>
      </c>
      <c r="V189" s="59">
        <v>12</v>
      </c>
      <c r="W189" s="115">
        <v>2</v>
      </c>
      <c r="X189" s="164">
        <f t="shared" si="2"/>
        <v>14</v>
      </c>
      <c r="Z189" s="207">
        <v>44</v>
      </c>
      <c r="AA189" s="207" t="s">
        <v>1116</v>
      </c>
      <c r="AB189" s="207" t="s">
        <v>43</v>
      </c>
      <c r="AC189" s="209" t="s">
        <v>1852</v>
      </c>
      <c r="AE189" s="5">
        <v>47</v>
      </c>
      <c r="AF189" s="6" t="s">
        <v>604</v>
      </c>
      <c r="AG189" s="6" t="s">
        <v>503</v>
      </c>
      <c r="AH189" s="490">
        <v>0.025416666666666667</v>
      </c>
    </row>
    <row r="190" spans="1:34" ht="21.75" customHeight="1">
      <c r="A190" s="9"/>
      <c r="B190" s="5">
        <v>5</v>
      </c>
      <c r="C190" s="14" t="s">
        <v>402</v>
      </c>
      <c r="D190" s="6" t="s">
        <v>403</v>
      </c>
      <c r="E190" s="31" t="s">
        <v>404</v>
      </c>
      <c r="F190" s="79">
        <v>5</v>
      </c>
      <c r="G190" s="80" t="s">
        <v>267</v>
      </c>
      <c r="H190" s="80" t="s">
        <v>36</v>
      </c>
      <c r="I190" s="81" t="s">
        <v>268</v>
      </c>
      <c r="K190" s="44">
        <v>5</v>
      </c>
      <c r="L190" s="45" t="s">
        <v>272</v>
      </c>
      <c r="M190" s="45" t="s">
        <v>21</v>
      </c>
      <c r="N190" s="68" t="s">
        <v>1082</v>
      </c>
      <c r="O190" s="152">
        <v>5</v>
      </c>
      <c r="P190" s="6" t="s">
        <v>536</v>
      </c>
      <c r="Q190" s="6" t="s">
        <v>403</v>
      </c>
      <c r="R190" s="153">
        <v>0.0440625</v>
      </c>
      <c r="S190" s="163">
        <v>5</v>
      </c>
      <c r="T190" s="131" t="s">
        <v>263</v>
      </c>
      <c r="U190" s="131" t="s">
        <v>32</v>
      </c>
      <c r="V190" s="59">
        <v>3</v>
      </c>
      <c r="W190" s="115">
        <v>12</v>
      </c>
      <c r="X190" s="164">
        <f t="shared" si="2"/>
        <v>15</v>
      </c>
      <c r="Z190" s="207">
        <v>45</v>
      </c>
      <c r="AA190" s="207" t="s">
        <v>283</v>
      </c>
      <c r="AB190" s="207" t="s">
        <v>18</v>
      </c>
      <c r="AC190" s="485">
        <v>39112</v>
      </c>
      <c r="AE190" s="5">
        <v>48</v>
      </c>
      <c r="AF190" s="6" t="s">
        <v>415</v>
      </c>
      <c r="AG190" s="6" t="s">
        <v>416</v>
      </c>
      <c r="AH190" s="490">
        <v>0.02550925925925926</v>
      </c>
    </row>
    <row r="191" spans="1:34" ht="21.75" customHeight="1">
      <c r="A191" s="9"/>
      <c r="B191" s="5">
        <v>6</v>
      </c>
      <c r="C191" s="14" t="s">
        <v>405</v>
      </c>
      <c r="D191" s="6" t="s">
        <v>391</v>
      </c>
      <c r="E191" s="31" t="s">
        <v>406</v>
      </c>
      <c r="F191" s="121">
        <v>6</v>
      </c>
      <c r="G191" s="80" t="s">
        <v>269</v>
      </c>
      <c r="H191" s="80" t="s">
        <v>57</v>
      </c>
      <c r="I191" s="82" t="s">
        <v>270</v>
      </c>
      <c r="K191" s="44">
        <v>6</v>
      </c>
      <c r="L191" s="45" t="s">
        <v>291</v>
      </c>
      <c r="M191" s="50" t="s">
        <v>39</v>
      </c>
      <c r="N191" s="68" t="s">
        <v>1083</v>
      </c>
      <c r="O191" s="152">
        <v>6</v>
      </c>
      <c r="P191" s="6" t="s">
        <v>1174</v>
      </c>
      <c r="Q191" s="6" t="s">
        <v>391</v>
      </c>
      <c r="R191" s="153">
        <v>0.044189814814814814</v>
      </c>
      <c r="S191" s="163">
        <v>6</v>
      </c>
      <c r="T191" s="131" t="s">
        <v>273</v>
      </c>
      <c r="U191" s="131" t="s">
        <v>36</v>
      </c>
      <c r="V191" s="59">
        <v>9</v>
      </c>
      <c r="W191" s="115">
        <v>8</v>
      </c>
      <c r="X191" s="164">
        <f t="shared" si="2"/>
        <v>17</v>
      </c>
      <c r="Z191" s="207">
        <v>46</v>
      </c>
      <c r="AA191" s="207" t="s">
        <v>273</v>
      </c>
      <c r="AB191" s="207" t="s">
        <v>36</v>
      </c>
      <c r="AC191" s="485">
        <v>39171</v>
      </c>
      <c r="AE191" s="5">
        <v>49</v>
      </c>
      <c r="AF191" s="6" t="s">
        <v>529</v>
      </c>
      <c r="AG191" s="6" t="s">
        <v>416</v>
      </c>
      <c r="AH191" s="490">
        <v>0.025543981481481483</v>
      </c>
    </row>
    <row r="192" spans="1:34" ht="25.5" customHeight="1">
      <c r="A192" s="9"/>
      <c r="B192" s="5">
        <v>7</v>
      </c>
      <c r="C192" s="14" t="s">
        <v>407</v>
      </c>
      <c r="D192" s="6" t="s">
        <v>391</v>
      </c>
      <c r="E192" s="31" t="s">
        <v>408</v>
      </c>
      <c r="F192" s="83">
        <v>7</v>
      </c>
      <c r="G192" s="84" t="s">
        <v>271</v>
      </c>
      <c r="H192" s="84" t="s">
        <v>18</v>
      </c>
      <c r="I192" s="105">
        <v>0.009745370370370371</v>
      </c>
      <c r="K192" s="44">
        <v>7</v>
      </c>
      <c r="L192" s="45" t="s">
        <v>330</v>
      </c>
      <c r="M192" s="45" t="s">
        <v>18</v>
      </c>
      <c r="N192" s="68" t="s">
        <v>1084</v>
      </c>
      <c r="O192" s="152">
        <v>7</v>
      </c>
      <c r="P192" s="6" t="s">
        <v>478</v>
      </c>
      <c r="Q192" s="6" t="s">
        <v>422</v>
      </c>
      <c r="R192" s="153">
        <v>0.04424768518518518</v>
      </c>
      <c r="S192" s="163">
        <v>7</v>
      </c>
      <c r="T192" s="131" t="s">
        <v>261</v>
      </c>
      <c r="U192" s="131" t="s">
        <v>18</v>
      </c>
      <c r="V192" s="59">
        <v>2</v>
      </c>
      <c r="W192" s="115">
        <v>18</v>
      </c>
      <c r="X192" s="164">
        <f t="shared" si="2"/>
        <v>20</v>
      </c>
      <c r="Z192" s="207">
        <v>47</v>
      </c>
      <c r="AA192" s="207" t="s">
        <v>356</v>
      </c>
      <c r="AB192" s="207" t="s">
        <v>1775</v>
      </c>
      <c r="AC192" s="485">
        <v>39293</v>
      </c>
      <c r="AE192" s="5">
        <v>50</v>
      </c>
      <c r="AF192" s="6" t="s">
        <v>1179</v>
      </c>
      <c r="AG192" s="6" t="s">
        <v>419</v>
      </c>
      <c r="AH192" s="490">
        <v>0.025891203703703704</v>
      </c>
    </row>
    <row r="193" spans="1:34" ht="21.75" customHeight="1">
      <c r="A193" s="9"/>
      <c r="B193" s="5">
        <v>8</v>
      </c>
      <c r="C193" s="14" t="s">
        <v>409</v>
      </c>
      <c r="D193" s="6" t="s">
        <v>397</v>
      </c>
      <c r="E193" s="31" t="s">
        <v>410</v>
      </c>
      <c r="F193" s="83">
        <v>8</v>
      </c>
      <c r="G193" s="84" t="s">
        <v>272</v>
      </c>
      <c r="H193" s="84" t="s">
        <v>21</v>
      </c>
      <c r="I193" s="105">
        <v>0.009780092592592592</v>
      </c>
      <c r="K193" s="44">
        <v>8</v>
      </c>
      <c r="L193" s="45" t="s">
        <v>273</v>
      </c>
      <c r="M193" s="45" t="s">
        <v>36</v>
      </c>
      <c r="N193" s="68" t="s">
        <v>1085</v>
      </c>
      <c r="O193" s="152">
        <v>8</v>
      </c>
      <c r="P193" s="6" t="s">
        <v>413</v>
      </c>
      <c r="Q193" s="6" t="s">
        <v>403</v>
      </c>
      <c r="R193" s="153">
        <v>0.044641203703703704</v>
      </c>
      <c r="S193" s="163">
        <v>8</v>
      </c>
      <c r="T193" s="131" t="s">
        <v>280</v>
      </c>
      <c r="U193" s="131" t="s">
        <v>26</v>
      </c>
      <c r="V193" s="59">
        <v>14</v>
      </c>
      <c r="W193" s="115">
        <v>10</v>
      </c>
      <c r="X193" s="164">
        <f t="shared" si="2"/>
        <v>24</v>
      </c>
      <c r="Z193" s="207">
        <v>48</v>
      </c>
      <c r="AA193" s="207" t="s">
        <v>284</v>
      </c>
      <c r="AB193" s="207" t="s">
        <v>43</v>
      </c>
      <c r="AC193" s="485">
        <v>39416</v>
      </c>
      <c r="AE193" s="5">
        <v>51</v>
      </c>
      <c r="AF193" s="6" t="s">
        <v>493</v>
      </c>
      <c r="AG193" s="6" t="s">
        <v>476</v>
      </c>
      <c r="AH193" s="490">
        <v>0.026099537037037036</v>
      </c>
    </row>
    <row r="194" spans="1:34" ht="38.25" customHeight="1">
      <c r="A194" s="9"/>
      <c r="B194" s="5">
        <v>9</v>
      </c>
      <c r="C194" s="14" t="s">
        <v>411</v>
      </c>
      <c r="D194" s="6" t="s">
        <v>397</v>
      </c>
      <c r="E194" s="31" t="s">
        <v>412</v>
      </c>
      <c r="F194" s="83">
        <v>9</v>
      </c>
      <c r="G194" s="84" t="s">
        <v>273</v>
      </c>
      <c r="H194" s="84" t="s">
        <v>36</v>
      </c>
      <c r="I194" s="105">
        <v>0.009849537037037037</v>
      </c>
      <c r="K194" s="44">
        <v>9</v>
      </c>
      <c r="L194" s="45" t="s">
        <v>267</v>
      </c>
      <c r="M194" s="45" t="s">
        <v>36</v>
      </c>
      <c r="N194" s="68" t="s">
        <v>1086</v>
      </c>
      <c r="O194" s="152">
        <v>9</v>
      </c>
      <c r="P194" s="14" t="s">
        <v>451</v>
      </c>
      <c r="Q194" s="6" t="s">
        <v>397</v>
      </c>
      <c r="R194" s="153">
        <v>0.04471064814814815</v>
      </c>
      <c r="S194" s="163">
        <v>9</v>
      </c>
      <c r="T194" s="131" t="s">
        <v>291</v>
      </c>
      <c r="U194" s="132" t="s">
        <v>39</v>
      </c>
      <c r="V194" s="59">
        <v>23</v>
      </c>
      <c r="W194" s="115">
        <v>6</v>
      </c>
      <c r="X194" s="164">
        <f t="shared" si="2"/>
        <v>29</v>
      </c>
      <c r="Z194" s="207">
        <v>49</v>
      </c>
      <c r="AA194" s="207" t="s">
        <v>1853</v>
      </c>
      <c r="AB194" s="207" t="s">
        <v>26</v>
      </c>
      <c r="AC194" s="209" t="s">
        <v>1763</v>
      </c>
      <c r="AE194" s="5">
        <v>52</v>
      </c>
      <c r="AF194" s="6" t="s">
        <v>1178</v>
      </c>
      <c r="AG194" s="6" t="s">
        <v>419</v>
      </c>
      <c r="AH194" s="490">
        <v>0.026111111111111113</v>
      </c>
    </row>
    <row r="195" spans="1:34" ht="32.25" customHeight="1">
      <c r="A195" s="9"/>
      <c r="B195" s="5">
        <v>10</v>
      </c>
      <c r="C195" s="14" t="s">
        <v>413</v>
      </c>
      <c r="D195" s="6" t="s">
        <v>403</v>
      </c>
      <c r="E195" s="31" t="s">
        <v>414</v>
      </c>
      <c r="F195" s="83">
        <v>9</v>
      </c>
      <c r="G195" s="198" t="s">
        <v>274</v>
      </c>
      <c r="H195" s="51" t="s">
        <v>74</v>
      </c>
      <c r="I195" s="106">
        <v>0.009849537037037037</v>
      </c>
      <c r="K195" s="44">
        <v>10</v>
      </c>
      <c r="L195" s="45" t="s">
        <v>280</v>
      </c>
      <c r="M195" s="45" t="s">
        <v>26</v>
      </c>
      <c r="N195" s="68" t="s">
        <v>1087</v>
      </c>
      <c r="O195" s="152">
        <v>10</v>
      </c>
      <c r="P195" s="14" t="s">
        <v>573</v>
      </c>
      <c r="Q195" s="6" t="s">
        <v>483</v>
      </c>
      <c r="R195" s="153">
        <v>0.045</v>
      </c>
      <c r="S195" s="171">
        <v>10</v>
      </c>
      <c r="T195" s="42" t="s">
        <v>281</v>
      </c>
      <c r="U195" s="80" t="s">
        <v>32</v>
      </c>
      <c r="V195" s="59">
        <v>16</v>
      </c>
      <c r="W195" s="115">
        <v>15</v>
      </c>
      <c r="X195" s="164">
        <f t="shared" si="2"/>
        <v>31</v>
      </c>
      <c r="Z195" s="207">
        <v>50</v>
      </c>
      <c r="AA195" s="207" t="s">
        <v>337</v>
      </c>
      <c r="AB195" s="207" t="s">
        <v>1779</v>
      </c>
      <c r="AC195" s="209" t="s">
        <v>1854</v>
      </c>
      <c r="AE195" s="5">
        <v>53</v>
      </c>
      <c r="AF195" s="6" t="s">
        <v>1180</v>
      </c>
      <c r="AG195" s="6" t="s">
        <v>391</v>
      </c>
      <c r="AH195" s="490">
        <v>0.027557870370370368</v>
      </c>
    </row>
    <row r="196" spans="1:34" ht="38.25" customHeight="1">
      <c r="A196" s="9"/>
      <c r="B196" s="5">
        <v>11</v>
      </c>
      <c r="C196" s="22" t="s">
        <v>415</v>
      </c>
      <c r="D196" s="24" t="s">
        <v>416</v>
      </c>
      <c r="E196" s="31" t="s">
        <v>417</v>
      </c>
      <c r="F196" s="79">
        <v>9</v>
      </c>
      <c r="G196" s="80" t="s">
        <v>275</v>
      </c>
      <c r="H196" s="80" t="s">
        <v>36</v>
      </c>
      <c r="I196" s="106">
        <v>0.009849537037037037</v>
      </c>
      <c r="K196" s="44">
        <v>11</v>
      </c>
      <c r="L196" s="45" t="s">
        <v>329</v>
      </c>
      <c r="M196" s="45" t="s">
        <v>57</v>
      </c>
      <c r="N196" s="68" t="s">
        <v>1088</v>
      </c>
      <c r="O196" s="152">
        <v>11</v>
      </c>
      <c r="P196" s="14" t="s">
        <v>411</v>
      </c>
      <c r="Q196" s="6" t="s">
        <v>397</v>
      </c>
      <c r="R196" s="153">
        <v>0.04564814814814815</v>
      </c>
      <c r="S196" s="166">
        <v>11</v>
      </c>
      <c r="T196" s="80" t="s">
        <v>271</v>
      </c>
      <c r="U196" s="80" t="s">
        <v>18</v>
      </c>
      <c r="V196" s="59">
        <v>7</v>
      </c>
      <c r="W196" s="115">
        <v>28</v>
      </c>
      <c r="X196" s="164">
        <f t="shared" si="2"/>
        <v>35</v>
      </c>
      <c r="Z196" s="207">
        <v>51</v>
      </c>
      <c r="AA196" s="207" t="s">
        <v>277</v>
      </c>
      <c r="AB196" s="207" t="s">
        <v>57</v>
      </c>
      <c r="AC196" s="209" t="s">
        <v>1855</v>
      </c>
      <c r="AE196" s="5">
        <v>54</v>
      </c>
      <c r="AF196" s="6" t="s">
        <v>554</v>
      </c>
      <c r="AG196" s="6" t="s">
        <v>555</v>
      </c>
      <c r="AH196" s="490">
        <v>0.027719907407407405</v>
      </c>
    </row>
    <row r="197" spans="1:34" ht="21.75" customHeight="1">
      <c r="A197" s="9"/>
      <c r="B197" s="5">
        <v>12</v>
      </c>
      <c r="C197" s="14" t="s">
        <v>418</v>
      </c>
      <c r="D197" s="6" t="s">
        <v>419</v>
      </c>
      <c r="E197" s="31" t="s">
        <v>420</v>
      </c>
      <c r="F197" s="79">
        <v>12</v>
      </c>
      <c r="G197" s="80" t="s">
        <v>276</v>
      </c>
      <c r="H197" s="80" t="s">
        <v>21</v>
      </c>
      <c r="I197" s="106">
        <v>0.00986111111111111</v>
      </c>
      <c r="K197" s="44">
        <v>12</v>
      </c>
      <c r="L197" s="45" t="s">
        <v>263</v>
      </c>
      <c r="M197" s="45" t="s">
        <v>32</v>
      </c>
      <c r="N197" s="68" t="s">
        <v>1089</v>
      </c>
      <c r="O197" s="152">
        <v>12</v>
      </c>
      <c r="P197" s="135" t="s">
        <v>443</v>
      </c>
      <c r="Q197" s="6" t="s">
        <v>419</v>
      </c>
      <c r="R197" s="153">
        <v>0.04604166666666667</v>
      </c>
      <c r="S197" s="166">
        <v>11</v>
      </c>
      <c r="T197" s="80" t="s">
        <v>285</v>
      </c>
      <c r="U197" s="74" t="s">
        <v>50</v>
      </c>
      <c r="V197" s="59">
        <v>19</v>
      </c>
      <c r="W197" s="115">
        <v>16</v>
      </c>
      <c r="X197" s="164">
        <f t="shared" si="2"/>
        <v>35</v>
      </c>
      <c r="Z197" s="207">
        <v>52</v>
      </c>
      <c r="AA197" s="207" t="s">
        <v>312</v>
      </c>
      <c r="AB197" s="207" t="s">
        <v>54</v>
      </c>
      <c r="AC197" s="209" t="s">
        <v>1795</v>
      </c>
      <c r="AE197" s="5">
        <v>55</v>
      </c>
      <c r="AF197" s="6" t="s">
        <v>563</v>
      </c>
      <c r="AG197" s="6" t="s">
        <v>394</v>
      </c>
      <c r="AH197" s="490">
        <v>0.02791666666666667</v>
      </c>
    </row>
    <row r="198" spans="1:34" ht="21.75" customHeight="1">
      <c r="A198" s="9"/>
      <c r="B198" s="5">
        <v>13</v>
      </c>
      <c r="C198" s="6" t="s">
        <v>421</v>
      </c>
      <c r="D198" s="6" t="s">
        <v>422</v>
      </c>
      <c r="E198" s="31" t="s">
        <v>423</v>
      </c>
      <c r="F198" s="79">
        <v>13</v>
      </c>
      <c r="G198" s="80" t="s">
        <v>277</v>
      </c>
      <c r="H198" s="80" t="s">
        <v>57</v>
      </c>
      <c r="I198" s="81" t="s">
        <v>278</v>
      </c>
      <c r="K198" s="44">
        <v>13</v>
      </c>
      <c r="L198" s="45" t="s">
        <v>348</v>
      </c>
      <c r="M198" s="45" t="s">
        <v>108</v>
      </c>
      <c r="N198" s="68" t="s">
        <v>1090</v>
      </c>
      <c r="O198" s="152">
        <v>13</v>
      </c>
      <c r="P198" s="6" t="s">
        <v>434</v>
      </c>
      <c r="Q198" s="6" t="s">
        <v>432</v>
      </c>
      <c r="R198" s="153">
        <v>0.04612268518518519</v>
      </c>
      <c r="S198" s="165">
        <v>12</v>
      </c>
      <c r="T198" s="84" t="s">
        <v>308</v>
      </c>
      <c r="U198" s="84" t="s">
        <v>54</v>
      </c>
      <c r="V198" s="59">
        <v>36</v>
      </c>
      <c r="W198" s="115">
        <v>3</v>
      </c>
      <c r="X198" s="164">
        <f t="shared" si="2"/>
        <v>39</v>
      </c>
      <c r="Z198" s="207">
        <v>53</v>
      </c>
      <c r="AA198" s="207" t="s">
        <v>362</v>
      </c>
      <c r="AB198" s="207" t="s">
        <v>1796</v>
      </c>
      <c r="AC198" s="209" t="s">
        <v>1856</v>
      </c>
      <c r="AE198" s="5">
        <v>56</v>
      </c>
      <c r="AF198" s="6" t="s">
        <v>540</v>
      </c>
      <c r="AG198" s="6" t="s">
        <v>416</v>
      </c>
      <c r="AH198" s="490">
        <v>0.027928240740740743</v>
      </c>
    </row>
    <row r="199" spans="1:34" ht="51" customHeight="1">
      <c r="A199" s="9"/>
      <c r="B199" s="5">
        <v>14</v>
      </c>
      <c r="C199" s="6" t="s">
        <v>424</v>
      </c>
      <c r="D199" s="18" t="s">
        <v>425</v>
      </c>
      <c r="E199" s="31" t="s">
        <v>426</v>
      </c>
      <c r="F199" s="79">
        <v>14</v>
      </c>
      <c r="G199" s="80" t="s">
        <v>279</v>
      </c>
      <c r="H199" s="80" t="s">
        <v>21</v>
      </c>
      <c r="I199" s="81" t="s">
        <v>24</v>
      </c>
      <c r="K199" s="44">
        <v>14</v>
      </c>
      <c r="L199" s="45" t="s">
        <v>326</v>
      </c>
      <c r="M199" s="45" t="s">
        <v>21</v>
      </c>
      <c r="N199" s="68" t="s">
        <v>1091</v>
      </c>
      <c r="O199" s="152">
        <v>14</v>
      </c>
      <c r="P199" s="6" t="s">
        <v>421</v>
      </c>
      <c r="Q199" s="6" t="s">
        <v>422</v>
      </c>
      <c r="R199" s="153">
        <v>0.04677083333333334</v>
      </c>
      <c r="S199" s="165">
        <v>13</v>
      </c>
      <c r="T199" s="42" t="s">
        <v>283</v>
      </c>
      <c r="U199" s="80" t="s">
        <v>18</v>
      </c>
      <c r="V199" s="59">
        <v>17</v>
      </c>
      <c r="W199" s="115">
        <v>24</v>
      </c>
      <c r="X199" s="164">
        <f t="shared" si="2"/>
        <v>41</v>
      </c>
      <c r="Z199" s="207">
        <v>54</v>
      </c>
      <c r="AA199" s="207" t="s">
        <v>276</v>
      </c>
      <c r="AB199" s="207" t="s">
        <v>21</v>
      </c>
      <c r="AC199" s="209" t="s">
        <v>1857</v>
      </c>
      <c r="AE199" s="5">
        <v>57</v>
      </c>
      <c r="AF199" s="6" t="s">
        <v>445</v>
      </c>
      <c r="AG199" s="6" t="s">
        <v>400</v>
      </c>
      <c r="AH199" s="490">
        <v>0.02798611111111111</v>
      </c>
    </row>
    <row r="200" spans="1:34" ht="21.75" customHeight="1">
      <c r="A200" s="9"/>
      <c r="B200" s="5">
        <v>15</v>
      </c>
      <c r="C200" s="7" t="s">
        <v>427</v>
      </c>
      <c r="D200" s="6" t="s">
        <v>391</v>
      </c>
      <c r="E200" s="31" t="s">
        <v>428</v>
      </c>
      <c r="F200" s="79">
        <v>14</v>
      </c>
      <c r="G200" s="80" t="s">
        <v>280</v>
      </c>
      <c r="H200" s="80" t="s">
        <v>26</v>
      </c>
      <c r="I200" s="81" t="s">
        <v>24</v>
      </c>
      <c r="K200" s="44">
        <v>15</v>
      </c>
      <c r="L200" s="49" t="s">
        <v>281</v>
      </c>
      <c r="M200" s="45" t="s">
        <v>32</v>
      </c>
      <c r="N200" s="68">
        <v>0.04658564814814815</v>
      </c>
      <c r="O200" s="152">
        <v>15</v>
      </c>
      <c r="P200" s="14" t="s">
        <v>521</v>
      </c>
      <c r="Q200" s="6" t="s">
        <v>422</v>
      </c>
      <c r="R200" s="153">
        <v>0.04680555555555555</v>
      </c>
      <c r="S200" s="166">
        <v>14</v>
      </c>
      <c r="T200" s="75" t="s">
        <v>293</v>
      </c>
      <c r="U200" s="104" t="s">
        <v>74</v>
      </c>
      <c r="V200" s="59">
        <v>24</v>
      </c>
      <c r="W200" s="115">
        <v>20</v>
      </c>
      <c r="X200" s="164">
        <f t="shared" si="2"/>
        <v>44</v>
      </c>
      <c r="Z200" s="207">
        <v>55</v>
      </c>
      <c r="AA200" s="207" t="s">
        <v>346</v>
      </c>
      <c r="AB200" s="207" t="s">
        <v>1858</v>
      </c>
      <c r="AC200" s="209" t="s">
        <v>1859</v>
      </c>
      <c r="AE200" s="5">
        <v>58</v>
      </c>
      <c r="AF200" s="6" t="s">
        <v>1184</v>
      </c>
      <c r="AG200" s="6" t="s">
        <v>561</v>
      </c>
      <c r="AH200" s="490">
        <v>0.028333333333333332</v>
      </c>
    </row>
    <row r="201" spans="1:34" ht="25.5" customHeight="1">
      <c r="A201" s="9"/>
      <c r="B201" s="5">
        <v>16</v>
      </c>
      <c r="C201" s="6" t="s">
        <v>429</v>
      </c>
      <c r="D201" s="6" t="s">
        <v>403</v>
      </c>
      <c r="E201" s="31" t="s">
        <v>430</v>
      </c>
      <c r="F201" s="79">
        <v>16</v>
      </c>
      <c r="G201" s="197" t="s">
        <v>281</v>
      </c>
      <c r="H201" s="80" t="s">
        <v>32</v>
      </c>
      <c r="I201" s="81" t="s">
        <v>282</v>
      </c>
      <c r="K201" s="44">
        <v>16</v>
      </c>
      <c r="L201" s="45" t="s">
        <v>285</v>
      </c>
      <c r="M201" s="74" t="s">
        <v>50</v>
      </c>
      <c r="N201" s="68" t="s">
        <v>1092</v>
      </c>
      <c r="O201" s="152">
        <v>16</v>
      </c>
      <c r="P201" s="6" t="s">
        <v>567</v>
      </c>
      <c r="Q201" s="16" t="s">
        <v>561</v>
      </c>
      <c r="R201" s="153">
        <v>0.047245370370370375</v>
      </c>
      <c r="S201" s="167">
        <v>15</v>
      </c>
      <c r="T201" s="128" t="s">
        <v>269</v>
      </c>
      <c r="U201" s="128" t="s">
        <v>57</v>
      </c>
      <c r="V201" s="126">
        <v>6</v>
      </c>
      <c r="W201" s="115">
        <v>39</v>
      </c>
      <c r="X201" s="164">
        <f t="shared" si="2"/>
        <v>45</v>
      </c>
      <c r="Z201" s="207">
        <v>56</v>
      </c>
      <c r="AA201" s="207" t="s">
        <v>1860</v>
      </c>
      <c r="AB201" s="207" t="s">
        <v>29</v>
      </c>
      <c r="AC201" s="209" t="s">
        <v>1861</v>
      </c>
      <c r="AE201" s="5">
        <v>59</v>
      </c>
      <c r="AF201" s="6" t="s">
        <v>478</v>
      </c>
      <c r="AG201" s="6" t="s">
        <v>422</v>
      </c>
      <c r="AH201" s="490">
        <v>0.03091435185185185</v>
      </c>
    </row>
    <row r="202" spans="1:34" ht="21.75" customHeight="1">
      <c r="A202" s="9"/>
      <c r="B202" s="5">
        <v>17</v>
      </c>
      <c r="C202" s="8" t="s">
        <v>431</v>
      </c>
      <c r="D202" s="6" t="s">
        <v>432</v>
      </c>
      <c r="E202" s="31" t="s">
        <v>433</v>
      </c>
      <c r="F202" s="79">
        <v>17</v>
      </c>
      <c r="G202" s="143" t="s">
        <v>283</v>
      </c>
      <c r="H202" s="80" t="s">
        <v>18</v>
      </c>
      <c r="I202" s="81" t="s">
        <v>30</v>
      </c>
      <c r="K202" s="44">
        <v>17</v>
      </c>
      <c r="L202" s="45" t="s">
        <v>303</v>
      </c>
      <c r="M202" s="45" t="s">
        <v>21</v>
      </c>
      <c r="N202" s="68" t="s">
        <v>1093</v>
      </c>
      <c r="O202" s="152">
        <v>17</v>
      </c>
      <c r="P202" s="6" t="s">
        <v>424</v>
      </c>
      <c r="Q202" s="18" t="s">
        <v>425</v>
      </c>
      <c r="R202" s="153">
        <v>0.047337962962962964</v>
      </c>
      <c r="S202" s="167">
        <v>15</v>
      </c>
      <c r="T202" s="128" t="s">
        <v>295</v>
      </c>
      <c r="U202" s="128" t="s">
        <v>54</v>
      </c>
      <c r="V202" s="59">
        <v>26</v>
      </c>
      <c r="W202" s="115">
        <v>19</v>
      </c>
      <c r="X202" s="164">
        <f t="shared" si="2"/>
        <v>45</v>
      </c>
      <c r="Z202" s="207">
        <v>57</v>
      </c>
      <c r="AA202" s="207" t="s">
        <v>345</v>
      </c>
      <c r="AB202" s="207" t="s">
        <v>108</v>
      </c>
      <c r="AC202" s="209" t="s">
        <v>1862</v>
      </c>
      <c r="AE202" s="5">
        <v>60</v>
      </c>
      <c r="AF202" s="6" t="s">
        <v>552</v>
      </c>
      <c r="AG202" s="6" t="s">
        <v>519</v>
      </c>
      <c r="AH202" s="490">
        <v>0.032546296296296295</v>
      </c>
    </row>
    <row r="203" spans="1:34" ht="21.75" customHeight="1">
      <c r="A203" s="9"/>
      <c r="B203" s="5">
        <v>18</v>
      </c>
      <c r="C203" s="14" t="s">
        <v>434</v>
      </c>
      <c r="D203" s="6" t="s">
        <v>432</v>
      </c>
      <c r="E203" s="31" t="s">
        <v>435</v>
      </c>
      <c r="F203" s="79">
        <v>17</v>
      </c>
      <c r="G203" s="202" t="s">
        <v>1221</v>
      </c>
      <c r="H203" s="73" t="s">
        <v>43</v>
      </c>
      <c r="I203" s="81" t="s">
        <v>30</v>
      </c>
      <c r="K203" s="44">
        <v>18</v>
      </c>
      <c r="L203" s="45" t="s">
        <v>261</v>
      </c>
      <c r="M203" s="45" t="s">
        <v>18</v>
      </c>
      <c r="N203" s="68" t="s">
        <v>1094</v>
      </c>
      <c r="O203" s="152">
        <v>18</v>
      </c>
      <c r="P203" s="6" t="s">
        <v>418</v>
      </c>
      <c r="Q203" s="6" t="s">
        <v>419</v>
      </c>
      <c r="R203" s="153">
        <v>0.047685185185185185</v>
      </c>
      <c r="S203" s="167">
        <v>17</v>
      </c>
      <c r="T203" s="128" t="s">
        <v>279</v>
      </c>
      <c r="U203" s="128" t="s">
        <v>21</v>
      </c>
      <c r="V203" s="59">
        <v>14</v>
      </c>
      <c r="W203" s="115">
        <v>35</v>
      </c>
      <c r="X203" s="164">
        <f t="shared" si="2"/>
        <v>49</v>
      </c>
      <c r="Z203" s="207"/>
      <c r="AA203" s="207" t="s">
        <v>335</v>
      </c>
      <c r="AB203" s="207" t="s">
        <v>117</v>
      </c>
      <c r="AC203" s="209" t="s">
        <v>248</v>
      </c>
      <c r="AE203" s="5"/>
      <c r="AF203" s="6" t="s">
        <v>1704</v>
      </c>
      <c r="AG203" s="6" t="s">
        <v>498</v>
      </c>
      <c r="AH203" s="6" t="s">
        <v>652</v>
      </c>
    </row>
    <row r="204" spans="1:29" ht="21.75" customHeight="1">
      <c r="A204" s="9"/>
      <c r="B204" s="5">
        <v>19</v>
      </c>
      <c r="C204" s="14" t="s">
        <v>436</v>
      </c>
      <c r="D204" s="14" t="s">
        <v>437</v>
      </c>
      <c r="E204" s="31" t="s">
        <v>438</v>
      </c>
      <c r="F204" s="79">
        <v>19</v>
      </c>
      <c r="G204" s="80" t="s">
        <v>285</v>
      </c>
      <c r="H204" s="74" t="s">
        <v>50</v>
      </c>
      <c r="I204" s="81" t="s">
        <v>286</v>
      </c>
      <c r="K204" s="44">
        <v>19</v>
      </c>
      <c r="L204" s="45" t="s">
        <v>1095</v>
      </c>
      <c r="M204" s="45" t="s">
        <v>54</v>
      </c>
      <c r="N204" s="68" t="s">
        <v>1096</v>
      </c>
      <c r="O204" s="152">
        <v>19</v>
      </c>
      <c r="P204" s="6" t="s">
        <v>471</v>
      </c>
      <c r="Q204" s="6" t="s">
        <v>422</v>
      </c>
      <c r="R204" s="153">
        <v>0.048402777777777774</v>
      </c>
      <c r="S204" s="167">
        <v>17</v>
      </c>
      <c r="T204" s="128" t="s">
        <v>290</v>
      </c>
      <c r="U204" s="128" t="s">
        <v>114</v>
      </c>
      <c r="V204" s="59">
        <v>20</v>
      </c>
      <c r="W204" s="115">
        <v>29</v>
      </c>
      <c r="X204" s="164">
        <f t="shared" si="2"/>
        <v>49</v>
      </c>
      <c r="Z204" s="207"/>
      <c r="AA204" s="207" t="s">
        <v>360</v>
      </c>
      <c r="AB204" s="207" t="s">
        <v>151</v>
      </c>
      <c r="AC204" s="209"/>
    </row>
    <row r="205" spans="1:29" ht="38.25">
      <c r="A205" s="9"/>
      <c r="B205" s="5">
        <v>20</v>
      </c>
      <c r="C205" s="112" t="s">
        <v>439</v>
      </c>
      <c r="D205" s="24" t="s">
        <v>416</v>
      </c>
      <c r="E205" s="31" t="s">
        <v>440</v>
      </c>
      <c r="F205" s="79">
        <v>20</v>
      </c>
      <c r="G205" s="80" t="s">
        <v>287</v>
      </c>
      <c r="H205" s="80" t="s">
        <v>26</v>
      </c>
      <c r="I205" s="81" t="s">
        <v>288</v>
      </c>
      <c r="K205" s="44">
        <v>20</v>
      </c>
      <c r="L205" s="75" t="s">
        <v>293</v>
      </c>
      <c r="M205" s="51" t="s">
        <v>74</v>
      </c>
      <c r="N205" s="68" t="s">
        <v>1097</v>
      </c>
      <c r="O205" s="152">
        <v>20</v>
      </c>
      <c r="P205" s="14" t="s">
        <v>619</v>
      </c>
      <c r="Q205" s="24" t="s">
        <v>416</v>
      </c>
      <c r="R205" s="153">
        <v>0.048402777777777774</v>
      </c>
      <c r="S205" s="167">
        <v>19</v>
      </c>
      <c r="T205" s="128" t="s">
        <v>287</v>
      </c>
      <c r="U205" s="128" t="s">
        <v>26</v>
      </c>
      <c r="V205" s="59">
        <v>20</v>
      </c>
      <c r="W205" s="115">
        <v>30</v>
      </c>
      <c r="X205" s="164">
        <f t="shared" si="2"/>
        <v>50</v>
      </c>
      <c r="Z205" s="207"/>
      <c r="AA205" s="207" t="s">
        <v>375</v>
      </c>
      <c r="AB205" s="207" t="s">
        <v>114</v>
      </c>
      <c r="AC205" s="209" t="s">
        <v>256</v>
      </c>
    </row>
    <row r="206" spans="1:29" ht="21.75" customHeight="1">
      <c r="A206" s="9"/>
      <c r="B206" s="5">
        <v>21</v>
      </c>
      <c r="C206" s="14" t="s">
        <v>441</v>
      </c>
      <c r="D206" s="6" t="s">
        <v>422</v>
      </c>
      <c r="E206" s="31" t="s">
        <v>442</v>
      </c>
      <c r="F206" s="79">
        <v>20</v>
      </c>
      <c r="G206" s="80" t="s">
        <v>289</v>
      </c>
      <c r="H206" s="74" t="s">
        <v>50</v>
      </c>
      <c r="I206" s="81" t="s">
        <v>288</v>
      </c>
      <c r="K206" s="44">
        <v>21</v>
      </c>
      <c r="L206" s="45" t="s">
        <v>312</v>
      </c>
      <c r="M206" s="45" t="s">
        <v>54</v>
      </c>
      <c r="N206" s="68" t="s">
        <v>1098</v>
      </c>
      <c r="O206" s="152">
        <v>21</v>
      </c>
      <c r="P206" s="6" t="s">
        <v>458</v>
      </c>
      <c r="Q206" s="6" t="s">
        <v>419</v>
      </c>
      <c r="R206" s="153">
        <v>0.048553240740740744</v>
      </c>
      <c r="S206" s="167">
        <v>19</v>
      </c>
      <c r="T206" s="128" t="s">
        <v>303</v>
      </c>
      <c r="U206" s="128" t="s">
        <v>21</v>
      </c>
      <c r="V206" s="59">
        <v>33</v>
      </c>
      <c r="W206" s="115">
        <v>17</v>
      </c>
      <c r="X206" s="164">
        <f t="shared" si="2"/>
        <v>50</v>
      </c>
      <c r="Z206" s="441"/>
      <c r="AA206" s="441"/>
      <c r="AB206" s="441"/>
      <c r="AC206" s="441"/>
    </row>
    <row r="207" spans="1:29" ht="32.25" customHeight="1">
      <c r="A207" s="9"/>
      <c r="B207" s="5">
        <v>22</v>
      </c>
      <c r="C207" s="135" t="s">
        <v>443</v>
      </c>
      <c r="D207" s="6" t="s">
        <v>419</v>
      </c>
      <c r="E207" s="31" t="s">
        <v>444</v>
      </c>
      <c r="F207" s="79">
        <v>20</v>
      </c>
      <c r="G207" s="80" t="s">
        <v>290</v>
      </c>
      <c r="H207" s="80" t="s">
        <v>114</v>
      </c>
      <c r="I207" s="81" t="s">
        <v>288</v>
      </c>
      <c r="K207" s="44">
        <v>22</v>
      </c>
      <c r="L207" s="45" t="s">
        <v>310</v>
      </c>
      <c r="M207" s="45" t="s">
        <v>36</v>
      </c>
      <c r="N207" s="68" t="s">
        <v>1099</v>
      </c>
      <c r="O207" s="152">
        <v>22</v>
      </c>
      <c r="P207" s="6" t="s">
        <v>429</v>
      </c>
      <c r="Q207" s="6" t="s">
        <v>403</v>
      </c>
      <c r="R207" s="153">
        <v>0.048923611111111105</v>
      </c>
      <c r="S207" s="167">
        <v>21</v>
      </c>
      <c r="T207" s="104" t="s">
        <v>274</v>
      </c>
      <c r="U207" s="104" t="s">
        <v>74</v>
      </c>
      <c r="V207" s="59">
        <v>9</v>
      </c>
      <c r="W207" s="115">
        <v>46</v>
      </c>
      <c r="X207" s="164">
        <f t="shared" si="2"/>
        <v>55</v>
      </c>
      <c r="Z207" s="1"/>
      <c r="AA207" s="1"/>
      <c r="AB207" s="1"/>
      <c r="AC207" s="1"/>
    </row>
    <row r="208" spans="1:29" ht="12.75" customHeight="1">
      <c r="A208" s="9"/>
      <c r="B208" s="5">
        <v>23</v>
      </c>
      <c r="C208" s="6" t="s">
        <v>445</v>
      </c>
      <c r="D208" s="6" t="s">
        <v>400</v>
      </c>
      <c r="E208" s="31" t="s">
        <v>446</v>
      </c>
      <c r="F208" s="79">
        <v>23</v>
      </c>
      <c r="G208" s="80" t="s">
        <v>291</v>
      </c>
      <c r="H208" s="50" t="s">
        <v>39</v>
      </c>
      <c r="I208" s="81" t="s">
        <v>292</v>
      </c>
      <c r="K208" s="44">
        <v>23</v>
      </c>
      <c r="L208" s="45" t="s">
        <v>313</v>
      </c>
      <c r="M208" s="45" t="s">
        <v>32</v>
      </c>
      <c r="N208" s="68" t="s">
        <v>1100</v>
      </c>
      <c r="O208" s="152">
        <v>23</v>
      </c>
      <c r="P208" s="6" t="s">
        <v>431</v>
      </c>
      <c r="Q208" s="6" t="s">
        <v>432</v>
      </c>
      <c r="R208" s="153">
        <v>0.049039351851851855</v>
      </c>
      <c r="S208" s="167">
        <v>22</v>
      </c>
      <c r="T208" s="128" t="s">
        <v>299</v>
      </c>
      <c r="U208" s="128" t="s">
        <v>29</v>
      </c>
      <c r="V208" s="59">
        <v>30</v>
      </c>
      <c r="W208" s="115">
        <v>27</v>
      </c>
      <c r="X208" s="164">
        <f t="shared" si="2"/>
        <v>57</v>
      </c>
      <c r="Z208" s="440" t="s">
        <v>1230</v>
      </c>
      <c r="AA208" s="440"/>
      <c r="AB208" s="440"/>
      <c r="AC208" s="208" t="s">
        <v>16</v>
      </c>
    </row>
    <row r="209" spans="1:29" ht="13.5" thickBot="1">
      <c r="A209" s="9"/>
      <c r="B209" s="5">
        <v>24</v>
      </c>
      <c r="C209" s="6" t="s">
        <v>447</v>
      </c>
      <c r="D209" s="6" t="s">
        <v>391</v>
      </c>
      <c r="E209" s="31" t="s">
        <v>448</v>
      </c>
      <c r="F209" s="79">
        <v>24</v>
      </c>
      <c r="G209" s="103" t="s">
        <v>293</v>
      </c>
      <c r="H209" s="51" t="s">
        <v>74</v>
      </c>
      <c r="I209" s="81" t="s">
        <v>37</v>
      </c>
      <c r="K209" s="44">
        <v>24</v>
      </c>
      <c r="L209" s="143" t="s">
        <v>283</v>
      </c>
      <c r="M209" s="45" t="s">
        <v>18</v>
      </c>
      <c r="N209" s="68">
        <v>0.04862268518518518</v>
      </c>
      <c r="O209" s="152">
        <v>24</v>
      </c>
      <c r="P209" s="6" t="s">
        <v>469</v>
      </c>
      <c r="Q209" s="6" t="s">
        <v>397</v>
      </c>
      <c r="R209" s="153">
        <v>0.04908564814814815</v>
      </c>
      <c r="S209" s="167">
        <v>23</v>
      </c>
      <c r="T209" s="128" t="s">
        <v>305</v>
      </c>
      <c r="U209" s="128" t="s">
        <v>54</v>
      </c>
      <c r="V209" s="59">
        <v>33</v>
      </c>
      <c r="W209" s="115">
        <v>25</v>
      </c>
      <c r="X209" s="164">
        <f t="shared" si="2"/>
        <v>58</v>
      </c>
      <c r="Z209" s="207">
        <v>1</v>
      </c>
      <c r="AA209" s="207" t="s">
        <v>321</v>
      </c>
      <c r="AB209" s="207" t="s">
        <v>1779</v>
      </c>
      <c r="AC209" s="209" t="s">
        <v>1863</v>
      </c>
    </row>
    <row r="210" spans="1:29" ht="21.75" customHeight="1" thickBot="1">
      <c r="A210" s="9"/>
      <c r="B210" s="5">
        <v>25</v>
      </c>
      <c r="C210" s="6" t="s">
        <v>449</v>
      </c>
      <c r="D210" s="6" t="s">
        <v>400</v>
      </c>
      <c r="E210" s="31" t="s">
        <v>450</v>
      </c>
      <c r="F210" s="79">
        <v>25</v>
      </c>
      <c r="G210" s="80" t="s">
        <v>1171</v>
      </c>
      <c r="H210" s="80" t="s">
        <v>32</v>
      </c>
      <c r="I210" s="81" t="s">
        <v>40</v>
      </c>
      <c r="K210" s="44">
        <v>25</v>
      </c>
      <c r="L210" s="26" t="s">
        <v>305</v>
      </c>
      <c r="M210" s="45" t="s">
        <v>54</v>
      </c>
      <c r="N210" s="68">
        <v>0.04863425925925926</v>
      </c>
      <c r="O210" s="152">
        <v>25</v>
      </c>
      <c r="P210" s="6" t="s">
        <v>399</v>
      </c>
      <c r="Q210" s="6" t="s">
        <v>400</v>
      </c>
      <c r="R210" s="153">
        <v>0.049247685185185186</v>
      </c>
      <c r="S210" s="167">
        <v>23</v>
      </c>
      <c r="T210" s="42" t="s">
        <v>259</v>
      </c>
      <c r="U210" s="80" t="s">
        <v>36</v>
      </c>
      <c r="V210" s="59">
        <v>1</v>
      </c>
      <c r="W210" s="127">
        <v>57</v>
      </c>
      <c r="X210" s="164">
        <f t="shared" si="2"/>
        <v>58</v>
      </c>
      <c r="Z210" s="207">
        <v>2</v>
      </c>
      <c r="AA210" s="207" t="s">
        <v>334</v>
      </c>
      <c r="AB210" s="207" t="s">
        <v>1779</v>
      </c>
      <c r="AC210" s="209" t="s">
        <v>1864</v>
      </c>
    </row>
    <row r="211" spans="1:29" ht="32.25" customHeight="1">
      <c r="A211" s="9"/>
      <c r="B211" s="5">
        <v>26</v>
      </c>
      <c r="C211" s="14" t="s">
        <v>451</v>
      </c>
      <c r="D211" s="6" t="s">
        <v>397</v>
      </c>
      <c r="E211" s="31" t="s">
        <v>452</v>
      </c>
      <c r="F211" s="79">
        <v>26</v>
      </c>
      <c r="G211" s="80" t="s">
        <v>295</v>
      </c>
      <c r="H211" s="80" t="s">
        <v>54</v>
      </c>
      <c r="I211" s="81" t="s">
        <v>46</v>
      </c>
      <c r="K211" s="44">
        <v>26</v>
      </c>
      <c r="L211" s="45" t="s">
        <v>342</v>
      </c>
      <c r="M211" s="45" t="s">
        <v>65</v>
      </c>
      <c r="N211" s="68">
        <v>0.04875</v>
      </c>
      <c r="O211" s="152">
        <v>26</v>
      </c>
      <c r="P211" s="14" t="s">
        <v>651</v>
      </c>
      <c r="Q211" s="24" t="s">
        <v>416</v>
      </c>
      <c r="R211" s="153">
        <v>0.04925925925925926</v>
      </c>
      <c r="S211" s="166">
        <v>23</v>
      </c>
      <c r="T211" s="80" t="s">
        <v>1171</v>
      </c>
      <c r="U211" s="80" t="s">
        <v>32</v>
      </c>
      <c r="V211" s="59">
        <v>25</v>
      </c>
      <c r="W211" s="115">
        <v>33</v>
      </c>
      <c r="X211" s="164">
        <f t="shared" si="2"/>
        <v>58</v>
      </c>
      <c r="Z211" s="207">
        <v>3</v>
      </c>
      <c r="AA211" s="207" t="s">
        <v>351</v>
      </c>
      <c r="AB211" s="207" t="s">
        <v>151</v>
      </c>
      <c r="AC211" s="209" t="s">
        <v>1718</v>
      </c>
    </row>
    <row r="212" spans="1:29" ht="32.25" customHeight="1">
      <c r="A212" s="9"/>
      <c r="B212" s="5">
        <v>27</v>
      </c>
      <c r="C212" s="17" t="s">
        <v>453</v>
      </c>
      <c r="D212" s="17" t="s">
        <v>454</v>
      </c>
      <c r="E212" s="31" t="s">
        <v>455</v>
      </c>
      <c r="F212" s="79">
        <v>26</v>
      </c>
      <c r="G212" s="80" t="s">
        <v>296</v>
      </c>
      <c r="H212" s="80" t="s">
        <v>57</v>
      </c>
      <c r="I212" s="81" t="s">
        <v>46</v>
      </c>
      <c r="K212" s="44">
        <v>27</v>
      </c>
      <c r="L212" s="45" t="s">
        <v>299</v>
      </c>
      <c r="M212" s="45" t="s">
        <v>29</v>
      </c>
      <c r="N212" s="68" t="s">
        <v>1101</v>
      </c>
      <c r="O212" s="152">
        <v>27</v>
      </c>
      <c r="P212" s="6" t="s">
        <v>1175</v>
      </c>
      <c r="Q212" s="16" t="s">
        <v>561</v>
      </c>
      <c r="R212" s="153">
        <v>0.049375</v>
      </c>
      <c r="S212" s="166">
        <v>26</v>
      </c>
      <c r="T212" s="80" t="s">
        <v>275</v>
      </c>
      <c r="U212" s="80" t="s">
        <v>36</v>
      </c>
      <c r="V212" s="59">
        <v>9</v>
      </c>
      <c r="W212" s="115">
        <v>50</v>
      </c>
      <c r="X212" s="164">
        <f t="shared" si="2"/>
        <v>59</v>
      </c>
      <c r="Z212" s="207">
        <v>4</v>
      </c>
      <c r="AA212" s="207" t="s">
        <v>311</v>
      </c>
      <c r="AB212" s="207" t="s">
        <v>26</v>
      </c>
      <c r="AC212" s="209" t="s">
        <v>1865</v>
      </c>
    </row>
    <row r="213" spans="1:29" ht="21.75" customHeight="1">
      <c r="A213" s="9"/>
      <c r="B213" s="5">
        <v>28</v>
      </c>
      <c r="C213" s="14" t="s">
        <v>456</v>
      </c>
      <c r="D213" s="6" t="s">
        <v>400</v>
      </c>
      <c r="E213" s="31" t="s">
        <v>457</v>
      </c>
      <c r="F213" s="79">
        <v>28</v>
      </c>
      <c r="G213" s="80" t="s">
        <v>297</v>
      </c>
      <c r="H213" s="80" t="s">
        <v>26</v>
      </c>
      <c r="I213" s="81" t="s">
        <v>52</v>
      </c>
      <c r="K213" s="44">
        <v>28</v>
      </c>
      <c r="L213" s="45" t="s">
        <v>271</v>
      </c>
      <c r="M213" s="45" t="s">
        <v>18</v>
      </c>
      <c r="N213" s="68" t="s">
        <v>1102</v>
      </c>
      <c r="O213" s="152">
        <v>28</v>
      </c>
      <c r="P213" s="6" t="s">
        <v>449</v>
      </c>
      <c r="Q213" s="6" t="s">
        <v>400</v>
      </c>
      <c r="R213" s="153">
        <v>0.049386574074074076</v>
      </c>
      <c r="S213" s="166">
        <v>27</v>
      </c>
      <c r="T213" s="80" t="s">
        <v>310</v>
      </c>
      <c r="U213" s="80" t="s">
        <v>36</v>
      </c>
      <c r="V213" s="59">
        <v>38</v>
      </c>
      <c r="W213" s="115">
        <v>22</v>
      </c>
      <c r="X213" s="164">
        <f t="shared" si="2"/>
        <v>60</v>
      </c>
      <c r="Z213" s="207">
        <v>5</v>
      </c>
      <c r="AA213" s="207" t="s">
        <v>327</v>
      </c>
      <c r="AB213" s="207" t="s">
        <v>1858</v>
      </c>
      <c r="AC213" s="209" t="s">
        <v>1866</v>
      </c>
    </row>
    <row r="214" spans="1:29" ht="32.25" customHeight="1">
      <c r="A214" s="9"/>
      <c r="B214" s="5">
        <v>29</v>
      </c>
      <c r="C214" s="6" t="s">
        <v>458</v>
      </c>
      <c r="D214" s="6" t="s">
        <v>419</v>
      </c>
      <c r="E214" s="31" t="s">
        <v>459</v>
      </c>
      <c r="F214" s="79">
        <v>29</v>
      </c>
      <c r="G214" s="47" t="s">
        <v>298</v>
      </c>
      <c r="H214" s="80" t="s">
        <v>108</v>
      </c>
      <c r="I214" s="81" t="s">
        <v>55</v>
      </c>
      <c r="K214" s="44">
        <v>29</v>
      </c>
      <c r="L214" s="45" t="s">
        <v>1103</v>
      </c>
      <c r="M214" s="45" t="s">
        <v>114</v>
      </c>
      <c r="N214" s="68" t="s">
        <v>1104</v>
      </c>
      <c r="O214" s="152">
        <v>29</v>
      </c>
      <c r="P214" s="6" t="s">
        <v>482</v>
      </c>
      <c r="Q214" s="6" t="s">
        <v>483</v>
      </c>
      <c r="R214" s="153">
        <v>0.04945601851851852</v>
      </c>
      <c r="S214" s="166">
        <v>28</v>
      </c>
      <c r="T214" s="80" t="s">
        <v>312</v>
      </c>
      <c r="U214" s="80" t="s">
        <v>54</v>
      </c>
      <c r="V214" s="59">
        <v>40</v>
      </c>
      <c r="W214" s="115">
        <v>21</v>
      </c>
      <c r="X214" s="164">
        <f t="shared" si="2"/>
        <v>61</v>
      </c>
      <c r="Z214" s="207">
        <v>6</v>
      </c>
      <c r="AA214" s="207" t="s">
        <v>265</v>
      </c>
      <c r="AB214" s="207" t="s">
        <v>21</v>
      </c>
      <c r="AC214" s="209" t="s">
        <v>1867</v>
      </c>
    </row>
    <row r="215" spans="1:29" ht="21.75" customHeight="1">
      <c r="A215" s="9"/>
      <c r="B215" s="5">
        <v>30</v>
      </c>
      <c r="C215" s="14" t="s">
        <v>460</v>
      </c>
      <c r="D215" s="6" t="s">
        <v>461</v>
      </c>
      <c r="E215" s="31" t="s">
        <v>462</v>
      </c>
      <c r="F215" s="79">
        <v>30</v>
      </c>
      <c r="G215" s="80" t="s">
        <v>299</v>
      </c>
      <c r="H215" s="80" t="s">
        <v>29</v>
      </c>
      <c r="I215" s="81" t="s">
        <v>300</v>
      </c>
      <c r="K215" s="44">
        <v>30</v>
      </c>
      <c r="L215" s="45" t="s">
        <v>287</v>
      </c>
      <c r="M215" s="45" t="s">
        <v>26</v>
      </c>
      <c r="N215" s="68" t="s">
        <v>1105</v>
      </c>
      <c r="O215" s="152">
        <v>30</v>
      </c>
      <c r="P215" s="136" t="s">
        <v>439</v>
      </c>
      <c r="Q215" s="25" t="s">
        <v>416</v>
      </c>
      <c r="R215" s="153">
        <v>0.05010416666666667</v>
      </c>
      <c r="S215" s="166">
        <v>28</v>
      </c>
      <c r="T215" s="80" t="s">
        <v>330</v>
      </c>
      <c r="U215" s="80" t="s">
        <v>18</v>
      </c>
      <c r="V215" s="59">
        <v>54</v>
      </c>
      <c r="W215" s="115">
        <v>7</v>
      </c>
      <c r="X215" s="164">
        <f t="shared" si="2"/>
        <v>61</v>
      </c>
      <c r="Z215" s="207">
        <v>7</v>
      </c>
      <c r="AA215" s="207" t="s">
        <v>317</v>
      </c>
      <c r="AB215" s="207" t="s">
        <v>151</v>
      </c>
      <c r="AC215" s="209" t="s">
        <v>1823</v>
      </c>
    </row>
    <row r="216" spans="1:29" ht="38.25">
      <c r="A216" s="9"/>
      <c r="B216" s="5">
        <v>31</v>
      </c>
      <c r="C216" s="14" t="s">
        <v>463</v>
      </c>
      <c r="D216" s="6" t="s">
        <v>464</v>
      </c>
      <c r="E216" s="31" t="s">
        <v>465</v>
      </c>
      <c r="F216" s="79">
        <v>30</v>
      </c>
      <c r="G216" s="80" t="s">
        <v>301</v>
      </c>
      <c r="H216" s="80" t="s">
        <v>126</v>
      </c>
      <c r="I216" s="81" t="s">
        <v>300</v>
      </c>
      <c r="K216" s="44">
        <v>31</v>
      </c>
      <c r="L216" s="45" t="s">
        <v>309</v>
      </c>
      <c r="M216" s="45" t="s">
        <v>26</v>
      </c>
      <c r="N216" s="68" t="s">
        <v>1106</v>
      </c>
      <c r="O216" s="152">
        <v>31</v>
      </c>
      <c r="P216" s="135" t="s">
        <v>1176</v>
      </c>
      <c r="Q216" s="16" t="s">
        <v>561</v>
      </c>
      <c r="R216" s="153">
        <v>0.05012731481481481</v>
      </c>
      <c r="S216" s="166">
        <v>30</v>
      </c>
      <c r="T216" s="80" t="s">
        <v>289</v>
      </c>
      <c r="U216" s="74" t="s">
        <v>50</v>
      </c>
      <c r="V216" s="59">
        <v>20</v>
      </c>
      <c r="W216" s="115">
        <v>42</v>
      </c>
      <c r="X216" s="164">
        <f t="shared" si="2"/>
        <v>62</v>
      </c>
      <c r="Z216" s="207">
        <v>8</v>
      </c>
      <c r="AA216" s="207" t="s">
        <v>319</v>
      </c>
      <c r="AB216" s="207" t="s">
        <v>126</v>
      </c>
      <c r="AC216" s="209" t="s">
        <v>1728</v>
      </c>
    </row>
    <row r="217" spans="1:29" ht="21.75" customHeight="1">
      <c r="A217" s="9"/>
      <c r="B217" s="5">
        <v>32</v>
      </c>
      <c r="C217" s="6" t="s">
        <v>466</v>
      </c>
      <c r="D217" s="6" t="s">
        <v>467</v>
      </c>
      <c r="E217" s="31" t="s">
        <v>468</v>
      </c>
      <c r="F217" s="79">
        <v>30</v>
      </c>
      <c r="G217" s="80" t="s">
        <v>302</v>
      </c>
      <c r="H217" s="80" t="s">
        <v>57</v>
      </c>
      <c r="I217" s="81" t="s">
        <v>300</v>
      </c>
      <c r="K217" s="44">
        <v>32</v>
      </c>
      <c r="L217" s="45" t="s">
        <v>317</v>
      </c>
      <c r="M217" s="45" t="s">
        <v>151</v>
      </c>
      <c r="N217" s="68" t="s">
        <v>1107</v>
      </c>
      <c r="O217" s="152">
        <v>32</v>
      </c>
      <c r="P217" s="135" t="s">
        <v>495</v>
      </c>
      <c r="Q217" s="6" t="s">
        <v>400</v>
      </c>
      <c r="R217" s="153">
        <v>0.050150462962962966</v>
      </c>
      <c r="S217" s="165">
        <v>30</v>
      </c>
      <c r="T217" s="84" t="s">
        <v>296</v>
      </c>
      <c r="U217" s="84" t="s">
        <v>57</v>
      </c>
      <c r="V217" s="59">
        <v>26</v>
      </c>
      <c r="W217" s="115">
        <v>36</v>
      </c>
      <c r="X217" s="164">
        <f t="shared" si="2"/>
        <v>62</v>
      </c>
      <c r="Z217" s="207">
        <v>9</v>
      </c>
      <c r="AA217" s="207" t="s">
        <v>332</v>
      </c>
      <c r="AB217" s="207" t="s">
        <v>32</v>
      </c>
      <c r="AC217" s="485">
        <v>39167</v>
      </c>
    </row>
    <row r="218" spans="1:29" ht="21.75" customHeight="1" thickBot="1">
      <c r="A218" s="9"/>
      <c r="B218" s="5">
        <v>33</v>
      </c>
      <c r="C218" s="6" t="s">
        <v>469</v>
      </c>
      <c r="D218" s="6" t="s">
        <v>397</v>
      </c>
      <c r="E218" s="31" t="s">
        <v>470</v>
      </c>
      <c r="F218" s="79">
        <v>33</v>
      </c>
      <c r="G218" s="80" t="s">
        <v>303</v>
      </c>
      <c r="H218" s="80" t="s">
        <v>21</v>
      </c>
      <c r="I218" s="81" t="s">
        <v>304</v>
      </c>
      <c r="K218" s="44">
        <v>33</v>
      </c>
      <c r="L218" s="45" t="s">
        <v>294</v>
      </c>
      <c r="M218" s="45" t="s">
        <v>32</v>
      </c>
      <c r="N218" s="68" t="s">
        <v>1108</v>
      </c>
      <c r="O218" s="152">
        <v>33</v>
      </c>
      <c r="P218" s="139" t="s">
        <v>436</v>
      </c>
      <c r="Q218" s="139" t="s">
        <v>437</v>
      </c>
      <c r="R218" s="153">
        <v>0.050173611111111106</v>
      </c>
      <c r="S218" s="165">
        <v>32</v>
      </c>
      <c r="T218" s="84" t="s">
        <v>329</v>
      </c>
      <c r="U218" s="84" t="s">
        <v>57</v>
      </c>
      <c r="V218" s="59">
        <v>52</v>
      </c>
      <c r="W218" s="115">
        <v>11</v>
      </c>
      <c r="X218" s="164">
        <f aca="true" t="shared" si="3" ref="X218:X249">MAX(V218+W218)</f>
        <v>63</v>
      </c>
      <c r="Z218" s="207">
        <v>10</v>
      </c>
      <c r="AA218" s="207" t="s">
        <v>1868</v>
      </c>
      <c r="AB218" s="207" t="s">
        <v>29</v>
      </c>
      <c r="AC218" s="209" t="s">
        <v>1869</v>
      </c>
    </row>
    <row r="219" spans="1:29" ht="26.25" thickBot="1">
      <c r="A219" s="9"/>
      <c r="B219" s="5">
        <v>34</v>
      </c>
      <c r="C219" s="6" t="s">
        <v>471</v>
      </c>
      <c r="D219" s="6" t="s">
        <v>422</v>
      </c>
      <c r="E219" s="31" t="s">
        <v>472</v>
      </c>
      <c r="F219" s="79">
        <v>33</v>
      </c>
      <c r="G219" s="26" t="s">
        <v>305</v>
      </c>
      <c r="H219" s="80" t="s">
        <v>54</v>
      </c>
      <c r="I219" s="81" t="s">
        <v>304</v>
      </c>
      <c r="K219" s="44">
        <v>34</v>
      </c>
      <c r="L219" s="45" t="s">
        <v>332</v>
      </c>
      <c r="M219" s="45" t="s">
        <v>32</v>
      </c>
      <c r="N219" s="68" t="s">
        <v>1109</v>
      </c>
      <c r="O219" s="152">
        <v>34</v>
      </c>
      <c r="P219" s="6" t="s">
        <v>538</v>
      </c>
      <c r="Q219" s="6" t="s">
        <v>400</v>
      </c>
      <c r="R219" s="153">
        <v>0.050219907407407414</v>
      </c>
      <c r="S219" s="165">
        <v>33</v>
      </c>
      <c r="T219" s="84" t="s">
        <v>313</v>
      </c>
      <c r="U219" s="84" t="s">
        <v>32</v>
      </c>
      <c r="V219" s="59">
        <v>41</v>
      </c>
      <c r="W219" s="115">
        <v>23</v>
      </c>
      <c r="X219" s="164">
        <f t="shared" si="3"/>
        <v>64</v>
      </c>
      <c r="Z219" s="207">
        <v>11</v>
      </c>
      <c r="AA219" s="207" t="s">
        <v>343</v>
      </c>
      <c r="AB219" s="207" t="s">
        <v>1870</v>
      </c>
      <c r="AC219" s="209" t="s">
        <v>1871</v>
      </c>
    </row>
    <row r="220" spans="1:29" ht="21.75" customHeight="1">
      <c r="A220" s="9"/>
      <c r="B220" s="5">
        <v>35</v>
      </c>
      <c r="C220" s="6" t="s">
        <v>473</v>
      </c>
      <c r="D220" s="6" t="s">
        <v>403</v>
      </c>
      <c r="E220" s="31" t="s">
        <v>474</v>
      </c>
      <c r="F220" s="79">
        <v>35</v>
      </c>
      <c r="G220" s="80" t="s">
        <v>306</v>
      </c>
      <c r="H220" s="80" t="s">
        <v>36</v>
      </c>
      <c r="I220" s="81" t="s">
        <v>307</v>
      </c>
      <c r="K220" s="44">
        <v>35</v>
      </c>
      <c r="L220" s="45" t="s">
        <v>279</v>
      </c>
      <c r="M220" s="45" t="s">
        <v>21</v>
      </c>
      <c r="N220" s="68" t="s">
        <v>1110</v>
      </c>
      <c r="O220" s="152">
        <v>35</v>
      </c>
      <c r="P220" s="6" t="s">
        <v>1177</v>
      </c>
      <c r="Q220" s="6" t="s">
        <v>391</v>
      </c>
      <c r="R220" s="153">
        <v>0.050277777777777775</v>
      </c>
      <c r="S220" s="165">
        <v>34</v>
      </c>
      <c r="T220" s="84" t="s">
        <v>326</v>
      </c>
      <c r="U220" s="84" t="s">
        <v>21</v>
      </c>
      <c r="V220" s="59">
        <v>51</v>
      </c>
      <c r="W220" s="115">
        <v>14</v>
      </c>
      <c r="X220" s="164">
        <f t="shared" si="3"/>
        <v>65</v>
      </c>
      <c r="Z220" s="207">
        <v>12</v>
      </c>
      <c r="AA220" s="207" t="s">
        <v>339</v>
      </c>
      <c r="AB220" s="207" t="s">
        <v>65</v>
      </c>
      <c r="AC220" s="209" t="s">
        <v>1784</v>
      </c>
    </row>
    <row r="221" spans="1:29" ht="21.75" customHeight="1">
      <c r="A221" s="9"/>
      <c r="B221" s="5">
        <v>36</v>
      </c>
      <c r="C221" s="17" t="s">
        <v>475</v>
      </c>
      <c r="D221" s="17" t="s">
        <v>476</v>
      </c>
      <c r="E221" s="31" t="s">
        <v>477</v>
      </c>
      <c r="F221" s="79">
        <v>36</v>
      </c>
      <c r="G221" s="80" t="s">
        <v>308</v>
      </c>
      <c r="H221" s="80" t="s">
        <v>54</v>
      </c>
      <c r="I221" s="85">
        <v>39097</v>
      </c>
      <c r="K221" s="44">
        <v>36</v>
      </c>
      <c r="L221" s="45" t="s">
        <v>296</v>
      </c>
      <c r="M221" s="45" t="s">
        <v>57</v>
      </c>
      <c r="N221" s="68" t="s">
        <v>1111</v>
      </c>
      <c r="O221" s="152">
        <v>36</v>
      </c>
      <c r="P221" s="6" t="s">
        <v>604</v>
      </c>
      <c r="Q221" s="6" t="s">
        <v>503</v>
      </c>
      <c r="R221" s="153">
        <v>0.050567129629629635</v>
      </c>
      <c r="S221" s="165">
        <v>35</v>
      </c>
      <c r="T221" s="47" t="s">
        <v>298</v>
      </c>
      <c r="U221" s="84" t="s">
        <v>108</v>
      </c>
      <c r="V221" s="59">
        <v>29</v>
      </c>
      <c r="W221" s="115">
        <v>37</v>
      </c>
      <c r="X221" s="164">
        <f t="shared" si="3"/>
        <v>66</v>
      </c>
      <c r="Z221" s="207">
        <v>13</v>
      </c>
      <c r="AA221" s="207" t="s">
        <v>357</v>
      </c>
      <c r="AB221" s="207" t="s">
        <v>1872</v>
      </c>
      <c r="AC221" s="485">
        <v>39199</v>
      </c>
    </row>
    <row r="222" spans="1:29" ht="25.5">
      <c r="A222" s="9"/>
      <c r="B222" s="5">
        <v>37</v>
      </c>
      <c r="C222" s="6" t="s">
        <v>478</v>
      </c>
      <c r="D222" s="6" t="s">
        <v>422</v>
      </c>
      <c r="E222" s="31" t="s">
        <v>479</v>
      </c>
      <c r="F222" s="79">
        <v>37</v>
      </c>
      <c r="G222" s="80" t="s">
        <v>309</v>
      </c>
      <c r="H222" s="80" t="s">
        <v>26</v>
      </c>
      <c r="I222" s="85">
        <v>39187</v>
      </c>
      <c r="K222" s="44">
        <v>37</v>
      </c>
      <c r="L222" s="47" t="s">
        <v>298</v>
      </c>
      <c r="M222" s="45" t="s">
        <v>108</v>
      </c>
      <c r="N222" s="68" t="s">
        <v>1112</v>
      </c>
      <c r="O222" s="152">
        <v>37</v>
      </c>
      <c r="P222" s="14" t="s">
        <v>546</v>
      </c>
      <c r="Q222" s="6" t="s">
        <v>483</v>
      </c>
      <c r="R222" s="153">
        <v>0.050659722222222224</v>
      </c>
      <c r="S222" s="165">
        <v>36</v>
      </c>
      <c r="T222" s="84" t="s">
        <v>309</v>
      </c>
      <c r="U222" s="84" t="s">
        <v>26</v>
      </c>
      <c r="V222" s="59">
        <v>37</v>
      </c>
      <c r="W222" s="115">
        <v>31</v>
      </c>
      <c r="X222" s="164">
        <f t="shared" si="3"/>
        <v>68</v>
      </c>
      <c r="Z222" s="207">
        <v>14</v>
      </c>
      <c r="AA222" s="207" t="s">
        <v>369</v>
      </c>
      <c r="AB222" s="207" t="s">
        <v>199</v>
      </c>
      <c r="AC222" s="209" t="s">
        <v>1873</v>
      </c>
    </row>
    <row r="223" spans="1:29" ht="38.25">
      <c r="A223" s="9"/>
      <c r="B223" s="5">
        <v>38</v>
      </c>
      <c r="C223" s="6" t="s">
        <v>480</v>
      </c>
      <c r="D223" s="18" t="s">
        <v>425</v>
      </c>
      <c r="E223" s="31" t="s">
        <v>481</v>
      </c>
      <c r="F223" s="79">
        <v>38</v>
      </c>
      <c r="G223" s="80" t="s">
        <v>310</v>
      </c>
      <c r="H223" s="80" t="s">
        <v>36</v>
      </c>
      <c r="I223" s="85">
        <v>39217</v>
      </c>
      <c r="K223" s="44">
        <v>38</v>
      </c>
      <c r="L223" s="45" t="s">
        <v>353</v>
      </c>
      <c r="M223" s="45" t="s">
        <v>57</v>
      </c>
      <c r="N223" s="68" t="s">
        <v>1113</v>
      </c>
      <c r="O223" s="152">
        <v>38</v>
      </c>
      <c r="P223" s="14" t="s">
        <v>525</v>
      </c>
      <c r="Q223" s="139" t="s">
        <v>437</v>
      </c>
      <c r="R223" s="153">
        <v>0.05085648148148148</v>
      </c>
      <c r="S223" s="165">
        <v>37</v>
      </c>
      <c r="T223" s="84" t="s">
        <v>302</v>
      </c>
      <c r="U223" s="84" t="s">
        <v>57</v>
      </c>
      <c r="V223" s="59">
        <v>30</v>
      </c>
      <c r="W223" s="115">
        <v>40</v>
      </c>
      <c r="X223" s="164">
        <f t="shared" si="3"/>
        <v>70</v>
      </c>
      <c r="Z223" s="207">
        <v>15</v>
      </c>
      <c r="AA223" s="207" t="s">
        <v>382</v>
      </c>
      <c r="AB223" s="207" t="s">
        <v>32</v>
      </c>
      <c r="AC223" s="209" t="s">
        <v>1874</v>
      </c>
    </row>
    <row r="224" spans="1:29" ht="21.75" customHeight="1">
      <c r="A224" s="9"/>
      <c r="B224" s="5">
        <v>39</v>
      </c>
      <c r="C224" s="6" t="s">
        <v>482</v>
      </c>
      <c r="D224" s="6" t="s">
        <v>483</v>
      </c>
      <c r="E224" s="31" t="s">
        <v>484</v>
      </c>
      <c r="F224" s="79">
        <v>39</v>
      </c>
      <c r="G224" s="80" t="s">
        <v>311</v>
      </c>
      <c r="H224" s="80" t="s">
        <v>26</v>
      </c>
      <c r="I224" s="85">
        <v>39248</v>
      </c>
      <c r="K224" s="44">
        <v>39</v>
      </c>
      <c r="L224" s="45" t="s">
        <v>269</v>
      </c>
      <c r="M224" s="45" t="s">
        <v>57</v>
      </c>
      <c r="N224" s="68" t="s">
        <v>1114</v>
      </c>
      <c r="O224" s="152">
        <v>39</v>
      </c>
      <c r="P224" s="6" t="s">
        <v>1178</v>
      </c>
      <c r="Q224" s="6" t="s">
        <v>419</v>
      </c>
      <c r="R224" s="153">
        <v>0.05162037037037037</v>
      </c>
      <c r="S224" s="165">
        <v>38</v>
      </c>
      <c r="T224" s="84" t="s">
        <v>284</v>
      </c>
      <c r="U224" s="73" t="s">
        <v>43</v>
      </c>
      <c r="V224" s="59">
        <v>17</v>
      </c>
      <c r="W224" s="115">
        <v>56</v>
      </c>
      <c r="X224" s="164">
        <f t="shared" si="3"/>
        <v>73</v>
      </c>
      <c r="Z224" s="207">
        <v>16</v>
      </c>
      <c r="AA224" s="207" t="s">
        <v>296</v>
      </c>
      <c r="AB224" s="207" t="s">
        <v>57</v>
      </c>
      <c r="AC224" s="209" t="s">
        <v>1763</v>
      </c>
    </row>
    <row r="225" spans="1:29" ht="21.75" customHeight="1">
      <c r="A225" s="9"/>
      <c r="B225" s="5">
        <v>40</v>
      </c>
      <c r="C225" s="6" t="s">
        <v>485</v>
      </c>
      <c r="D225" s="6" t="s">
        <v>419</v>
      </c>
      <c r="E225" s="31" t="s">
        <v>486</v>
      </c>
      <c r="F225" s="79">
        <v>40</v>
      </c>
      <c r="G225" s="80" t="s">
        <v>312</v>
      </c>
      <c r="H225" s="80" t="s">
        <v>54</v>
      </c>
      <c r="I225" s="85">
        <v>39278</v>
      </c>
      <c r="K225" s="44">
        <v>40</v>
      </c>
      <c r="L225" s="45" t="s">
        <v>302</v>
      </c>
      <c r="M225" s="45" t="s">
        <v>57</v>
      </c>
      <c r="N225" s="68" t="s">
        <v>1115</v>
      </c>
      <c r="O225" s="152">
        <v>40</v>
      </c>
      <c r="P225" s="6" t="s">
        <v>402</v>
      </c>
      <c r="Q225" s="6" t="s">
        <v>403</v>
      </c>
      <c r="R225" s="153">
        <v>0.0519212962962963</v>
      </c>
      <c r="S225" s="166">
        <v>38</v>
      </c>
      <c r="T225" s="80" t="s">
        <v>297</v>
      </c>
      <c r="U225" s="80" t="s">
        <v>26</v>
      </c>
      <c r="V225" s="59">
        <v>28</v>
      </c>
      <c r="W225" s="115">
        <v>45</v>
      </c>
      <c r="X225" s="164">
        <f t="shared" si="3"/>
        <v>73</v>
      </c>
      <c r="Z225" s="207">
        <v>17</v>
      </c>
      <c r="AA225" s="207" t="s">
        <v>1147</v>
      </c>
      <c r="AB225" s="207" t="s">
        <v>43</v>
      </c>
      <c r="AC225" s="209" t="s">
        <v>1875</v>
      </c>
    </row>
    <row r="226" spans="1:29" ht="21.75" customHeight="1">
      <c r="A226" s="9"/>
      <c r="B226" s="5">
        <v>41</v>
      </c>
      <c r="C226" s="17" t="s">
        <v>487</v>
      </c>
      <c r="D226" s="17" t="s">
        <v>476</v>
      </c>
      <c r="E226" s="31" t="s">
        <v>488</v>
      </c>
      <c r="F226" s="79">
        <v>41</v>
      </c>
      <c r="G226" s="80" t="s">
        <v>313</v>
      </c>
      <c r="H226" s="80" t="s">
        <v>32</v>
      </c>
      <c r="I226" s="85">
        <v>39370</v>
      </c>
      <c r="K226" s="108" t="s">
        <v>1165</v>
      </c>
      <c r="L226" s="45" t="s">
        <v>1116</v>
      </c>
      <c r="M226" s="73" t="s">
        <v>43</v>
      </c>
      <c r="N226" s="68" t="s">
        <v>1117</v>
      </c>
      <c r="O226" s="152">
        <v>41</v>
      </c>
      <c r="P226" s="6" t="s">
        <v>500</v>
      </c>
      <c r="Q226" s="6" t="s">
        <v>397</v>
      </c>
      <c r="R226" s="153">
        <v>0.051932870370370365</v>
      </c>
      <c r="S226" s="166">
        <v>40</v>
      </c>
      <c r="T226" s="80" t="s">
        <v>277</v>
      </c>
      <c r="U226" s="80" t="s">
        <v>57</v>
      </c>
      <c r="V226" s="59">
        <v>13</v>
      </c>
      <c r="W226" s="115">
        <v>63</v>
      </c>
      <c r="X226" s="164">
        <f t="shared" si="3"/>
        <v>76</v>
      </c>
      <c r="Z226" s="207">
        <v>18</v>
      </c>
      <c r="AA226" s="207" t="s">
        <v>340</v>
      </c>
      <c r="AB226" s="207" t="s">
        <v>126</v>
      </c>
      <c r="AC226" s="209" t="s">
        <v>1876</v>
      </c>
    </row>
    <row r="227" spans="1:29" ht="25.5">
      <c r="A227" s="9"/>
      <c r="B227" s="5">
        <v>42</v>
      </c>
      <c r="C227" s="6" t="s">
        <v>489</v>
      </c>
      <c r="D227" s="6" t="s">
        <v>432</v>
      </c>
      <c r="E227" s="31" t="s">
        <v>490</v>
      </c>
      <c r="F227" s="79">
        <v>42</v>
      </c>
      <c r="G227" s="80" t="s">
        <v>314</v>
      </c>
      <c r="H227" s="80" t="s">
        <v>54</v>
      </c>
      <c r="I227" s="85">
        <v>39401</v>
      </c>
      <c r="K227" s="44">
        <v>42</v>
      </c>
      <c r="L227" s="45" t="s">
        <v>289</v>
      </c>
      <c r="M227" s="74" t="s">
        <v>50</v>
      </c>
      <c r="N227" s="68" t="s">
        <v>1118</v>
      </c>
      <c r="O227" s="152">
        <v>42</v>
      </c>
      <c r="P227" s="139" t="s">
        <v>415</v>
      </c>
      <c r="Q227" s="24" t="s">
        <v>416</v>
      </c>
      <c r="R227" s="153">
        <v>0.052222222222222225</v>
      </c>
      <c r="S227" s="166">
        <v>41</v>
      </c>
      <c r="T227" s="80" t="s">
        <v>317</v>
      </c>
      <c r="U227" s="80" t="s">
        <v>151</v>
      </c>
      <c r="V227" s="59">
        <v>45</v>
      </c>
      <c r="W227" s="115">
        <v>32</v>
      </c>
      <c r="X227" s="164">
        <f t="shared" si="3"/>
        <v>77</v>
      </c>
      <c r="Z227" s="207">
        <v>19</v>
      </c>
      <c r="AA227" s="207" t="s">
        <v>363</v>
      </c>
      <c r="AB227" s="207" t="s">
        <v>194</v>
      </c>
      <c r="AC227" s="209" t="s">
        <v>1877</v>
      </c>
    </row>
    <row r="228" spans="1:29" ht="32.25" customHeight="1">
      <c r="A228" s="9"/>
      <c r="B228" s="5">
        <v>43</v>
      </c>
      <c r="C228" s="14" t="s">
        <v>491</v>
      </c>
      <c r="D228" s="14" t="s">
        <v>437</v>
      </c>
      <c r="E228" s="31" t="s">
        <v>492</v>
      </c>
      <c r="F228" s="79">
        <v>42</v>
      </c>
      <c r="G228" s="80" t="s">
        <v>315</v>
      </c>
      <c r="H228" s="80" t="s">
        <v>29</v>
      </c>
      <c r="I228" s="85">
        <v>39401</v>
      </c>
      <c r="K228" s="44">
        <v>43</v>
      </c>
      <c r="L228" s="45" t="s">
        <v>338</v>
      </c>
      <c r="M228" s="45" t="s">
        <v>68</v>
      </c>
      <c r="N228" s="68" t="s">
        <v>1119</v>
      </c>
      <c r="O228" s="152">
        <v>43</v>
      </c>
      <c r="P228" s="6" t="s">
        <v>456</v>
      </c>
      <c r="Q228" s="6" t="s">
        <v>400</v>
      </c>
      <c r="R228" s="153">
        <v>0.05234953703703704</v>
      </c>
      <c r="S228" s="166">
        <v>42</v>
      </c>
      <c r="T228" s="80" t="s">
        <v>348</v>
      </c>
      <c r="U228" s="80" t="s">
        <v>108</v>
      </c>
      <c r="V228" s="59">
        <v>68</v>
      </c>
      <c r="W228" s="115">
        <v>13</v>
      </c>
      <c r="X228" s="164">
        <f t="shared" si="3"/>
        <v>81</v>
      </c>
      <c r="Z228" s="207">
        <v>20</v>
      </c>
      <c r="AA228" s="207" t="s">
        <v>383</v>
      </c>
      <c r="AB228" s="207" t="s">
        <v>194</v>
      </c>
      <c r="AC228" s="209" t="s">
        <v>1878</v>
      </c>
    </row>
    <row r="229" spans="1:29" ht="32.25" customHeight="1">
      <c r="A229" s="9"/>
      <c r="B229" s="5">
        <v>44</v>
      </c>
      <c r="C229" s="17" t="s">
        <v>493</v>
      </c>
      <c r="D229" s="17" t="s">
        <v>476</v>
      </c>
      <c r="E229" s="31" t="s">
        <v>494</v>
      </c>
      <c r="F229" s="79">
        <v>42</v>
      </c>
      <c r="G229" s="80" t="s">
        <v>316</v>
      </c>
      <c r="H229" s="80" t="s">
        <v>26</v>
      </c>
      <c r="I229" s="85">
        <v>39401</v>
      </c>
      <c r="K229" s="44">
        <v>44</v>
      </c>
      <c r="L229" s="45" t="s">
        <v>359</v>
      </c>
      <c r="M229" s="45" t="s">
        <v>65</v>
      </c>
      <c r="N229" s="68" t="s">
        <v>1120</v>
      </c>
      <c r="O229" s="152">
        <v>44</v>
      </c>
      <c r="P229" s="6" t="s">
        <v>565</v>
      </c>
      <c r="Q229" s="6" t="s">
        <v>403</v>
      </c>
      <c r="R229" s="153">
        <v>0.05237268518518518</v>
      </c>
      <c r="S229" s="166">
        <v>43</v>
      </c>
      <c r="T229" s="80" t="s">
        <v>306</v>
      </c>
      <c r="U229" s="80" t="s">
        <v>36</v>
      </c>
      <c r="V229" s="59">
        <v>35</v>
      </c>
      <c r="W229" s="115">
        <v>51</v>
      </c>
      <c r="X229" s="164">
        <f t="shared" si="3"/>
        <v>86</v>
      </c>
      <c r="Z229" s="207">
        <v>21</v>
      </c>
      <c r="AA229" s="207" t="s">
        <v>325</v>
      </c>
      <c r="AB229" s="207" t="s">
        <v>117</v>
      </c>
      <c r="AC229" s="209" t="s">
        <v>1879</v>
      </c>
    </row>
    <row r="230" spans="1:29" ht="26.25" thickBot="1">
      <c r="A230" s="9"/>
      <c r="B230" s="5">
        <v>45</v>
      </c>
      <c r="C230" s="8" t="s">
        <v>495</v>
      </c>
      <c r="D230" s="6" t="s">
        <v>400</v>
      </c>
      <c r="E230" s="31" t="s">
        <v>496</v>
      </c>
      <c r="F230" s="79">
        <v>45</v>
      </c>
      <c r="G230" s="80" t="s">
        <v>317</v>
      </c>
      <c r="H230" s="80" t="s">
        <v>151</v>
      </c>
      <c r="I230" s="81" t="s">
        <v>318</v>
      </c>
      <c r="K230" s="44">
        <v>45</v>
      </c>
      <c r="L230" s="45" t="s">
        <v>297</v>
      </c>
      <c r="M230" s="45" t="s">
        <v>26</v>
      </c>
      <c r="N230" s="68" t="s">
        <v>1121</v>
      </c>
      <c r="O230" s="152">
        <v>45</v>
      </c>
      <c r="P230" s="6" t="s">
        <v>441</v>
      </c>
      <c r="Q230" s="6" t="s">
        <v>422</v>
      </c>
      <c r="R230" s="153">
        <v>0.05267361111111111</v>
      </c>
      <c r="S230" s="166">
        <v>43</v>
      </c>
      <c r="T230" s="80" t="s">
        <v>311</v>
      </c>
      <c r="U230" s="80" t="s">
        <v>26</v>
      </c>
      <c r="V230" s="59">
        <v>39</v>
      </c>
      <c r="W230" s="115">
        <v>47</v>
      </c>
      <c r="X230" s="164">
        <f t="shared" si="3"/>
        <v>86</v>
      </c>
      <c r="Z230" s="207">
        <v>22</v>
      </c>
      <c r="AA230" s="207" t="s">
        <v>377</v>
      </c>
      <c r="AB230" s="207" t="s">
        <v>194</v>
      </c>
      <c r="AC230" s="209" t="s">
        <v>1880</v>
      </c>
    </row>
    <row r="231" spans="1:29" ht="32.25" customHeight="1" thickBot="1">
      <c r="A231" s="9"/>
      <c r="B231" s="5">
        <v>46</v>
      </c>
      <c r="C231" s="6" t="s">
        <v>497</v>
      </c>
      <c r="D231" s="6" t="s">
        <v>498</v>
      </c>
      <c r="E231" s="31" t="s">
        <v>499</v>
      </c>
      <c r="F231" s="79">
        <v>46</v>
      </c>
      <c r="G231" s="80" t="s">
        <v>319</v>
      </c>
      <c r="H231" s="80" t="s">
        <v>126</v>
      </c>
      <c r="I231" s="81" t="s">
        <v>320</v>
      </c>
      <c r="K231" s="44">
        <v>46</v>
      </c>
      <c r="L231" s="27" t="s">
        <v>274</v>
      </c>
      <c r="M231" s="50" t="s">
        <v>74</v>
      </c>
      <c r="N231" s="68" t="s">
        <v>1122</v>
      </c>
      <c r="O231" s="152">
        <v>46</v>
      </c>
      <c r="P231" s="6" t="s">
        <v>507</v>
      </c>
      <c r="Q231" s="6" t="s">
        <v>419</v>
      </c>
      <c r="R231" s="153">
        <v>0.05319444444444444</v>
      </c>
      <c r="S231" s="166">
        <v>45</v>
      </c>
      <c r="T231" s="80" t="s">
        <v>342</v>
      </c>
      <c r="U231" s="80" t="s">
        <v>65</v>
      </c>
      <c r="V231" s="59">
        <v>61</v>
      </c>
      <c r="W231" s="115">
        <v>26</v>
      </c>
      <c r="X231" s="164">
        <f t="shared" si="3"/>
        <v>87</v>
      </c>
      <c r="Z231" s="207">
        <v>23</v>
      </c>
      <c r="AA231" s="207" t="s">
        <v>365</v>
      </c>
      <c r="AB231" s="207" t="s">
        <v>199</v>
      </c>
      <c r="AC231" s="209" t="s">
        <v>1881</v>
      </c>
    </row>
    <row r="232" spans="1:29" ht="21.75" customHeight="1">
      <c r="A232" s="9"/>
      <c r="B232" s="5">
        <v>47</v>
      </c>
      <c r="C232" s="6" t="s">
        <v>500</v>
      </c>
      <c r="D232" s="6" t="s">
        <v>397</v>
      </c>
      <c r="E232" s="31" t="s">
        <v>501</v>
      </c>
      <c r="F232" s="79">
        <v>47</v>
      </c>
      <c r="G232" s="143" t="s">
        <v>321</v>
      </c>
      <c r="H232" s="74" t="s">
        <v>50</v>
      </c>
      <c r="I232" s="81" t="s">
        <v>83</v>
      </c>
      <c r="K232" s="44">
        <v>47</v>
      </c>
      <c r="L232" s="45" t="s">
        <v>311</v>
      </c>
      <c r="M232" s="45" t="s">
        <v>26</v>
      </c>
      <c r="N232" s="68" t="s">
        <v>1123</v>
      </c>
      <c r="O232" s="152">
        <v>47</v>
      </c>
      <c r="P232" s="14" t="s">
        <v>463</v>
      </c>
      <c r="Q232" s="6" t="s">
        <v>464</v>
      </c>
      <c r="R232" s="153">
        <v>0.05351851851851852</v>
      </c>
      <c r="S232" s="166">
        <v>46</v>
      </c>
      <c r="T232" s="80" t="s">
        <v>332</v>
      </c>
      <c r="U232" s="80" t="s">
        <v>32</v>
      </c>
      <c r="V232" s="59">
        <v>55</v>
      </c>
      <c r="W232" s="115">
        <v>34</v>
      </c>
      <c r="X232" s="164">
        <f t="shared" si="3"/>
        <v>89</v>
      </c>
      <c r="Z232" s="207">
        <v>24</v>
      </c>
      <c r="AA232" s="207" t="s">
        <v>1231</v>
      </c>
      <c r="AB232" s="207" t="s">
        <v>1806</v>
      </c>
      <c r="AC232" s="209" t="s">
        <v>1882</v>
      </c>
    </row>
    <row r="233" spans="1:29" ht="21.75" customHeight="1">
      <c r="A233" s="9"/>
      <c r="B233" s="5">
        <v>48</v>
      </c>
      <c r="C233" s="6" t="s">
        <v>502</v>
      </c>
      <c r="D233" s="6" t="s">
        <v>503</v>
      </c>
      <c r="E233" s="31" t="s">
        <v>504</v>
      </c>
      <c r="F233" s="79">
        <v>48</v>
      </c>
      <c r="G233" s="80" t="s">
        <v>322</v>
      </c>
      <c r="H233" s="77" t="s">
        <v>117</v>
      </c>
      <c r="I233" s="81" t="s">
        <v>87</v>
      </c>
      <c r="K233" s="44">
        <v>48</v>
      </c>
      <c r="L233" s="45" t="s">
        <v>322</v>
      </c>
      <c r="M233" s="77" t="s">
        <v>117</v>
      </c>
      <c r="N233" s="68" t="s">
        <v>1124</v>
      </c>
      <c r="O233" s="152">
        <v>48</v>
      </c>
      <c r="P233" s="6" t="s">
        <v>1179</v>
      </c>
      <c r="Q233" s="6" t="s">
        <v>419</v>
      </c>
      <c r="R233" s="153">
        <v>0.053738425925925926</v>
      </c>
      <c r="S233" s="166">
        <v>47</v>
      </c>
      <c r="T233" s="80" t="s">
        <v>316</v>
      </c>
      <c r="U233" s="80" t="s">
        <v>26</v>
      </c>
      <c r="V233" s="59">
        <v>42</v>
      </c>
      <c r="W233" s="115">
        <v>54</v>
      </c>
      <c r="X233" s="164">
        <f t="shared" si="3"/>
        <v>96</v>
      </c>
      <c r="Z233" s="207">
        <v>25</v>
      </c>
      <c r="AA233" s="207" t="s">
        <v>1232</v>
      </c>
      <c r="AB233" s="207" t="s">
        <v>194</v>
      </c>
      <c r="AC233" s="209" t="s">
        <v>1883</v>
      </c>
    </row>
    <row r="234" spans="1:29" ht="21.75" customHeight="1">
      <c r="A234" s="9"/>
      <c r="B234" s="5">
        <v>49</v>
      </c>
      <c r="C234" s="6" t="s">
        <v>505</v>
      </c>
      <c r="D234" s="6" t="s">
        <v>432</v>
      </c>
      <c r="E234" s="31" t="s">
        <v>506</v>
      </c>
      <c r="F234" s="79">
        <v>49</v>
      </c>
      <c r="G234" s="80" t="s">
        <v>323</v>
      </c>
      <c r="H234" s="80" t="s">
        <v>29</v>
      </c>
      <c r="I234" s="81" t="s">
        <v>324</v>
      </c>
      <c r="K234" s="44">
        <v>49</v>
      </c>
      <c r="L234" s="45" t="s">
        <v>337</v>
      </c>
      <c r="M234" s="74" t="s">
        <v>50</v>
      </c>
      <c r="N234" s="68" t="s">
        <v>1125</v>
      </c>
      <c r="O234" s="152">
        <v>49</v>
      </c>
      <c r="P234" s="6" t="s">
        <v>505</v>
      </c>
      <c r="Q234" s="6" t="s">
        <v>432</v>
      </c>
      <c r="R234" s="153">
        <v>0.054293981481481485</v>
      </c>
      <c r="S234" s="166">
        <v>47</v>
      </c>
      <c r="T234" s="80" t="s">
        <v>314</v>
      </c>
      <c r="U234" s="80" t="s">
        <v>54</v>
      </c>
      <c r="V234" s="59">
        <v>42</v>
      </c>
      <c r="W234" s="115">
        <v>54</v>
      </c>
      <c r="X234" s="164">
        <f t="shared" si="3"/>
        <v>96</v>
      </c>
      <c r="Z234" s="207">
        <v>26</v>
      </c>
      <c r="AA234" s="207" t="s">
        <v>372</v>
      </c>
      <c r="AB234" s="207" t="s">
        <v>179</v>
      </c>
      <c r="AC234" s="209" t="s">
        <v>1884</v>
      </c>
    </row>
    <row r="235" spans="1:29" ht="25.5">
      <c r="A235" s="9"/>
      <c r="B235" s="5">
        <v>50</v>
      </c>
      <c r="C235" s="6" t="s">
        <v>507</v>
      </c>
      <c r="D235" s="6" t="s">
        <v>419</v>
      </c>
      <c r="E235" s="31" t="s">
        <v>508</v>
      </c>
      <c r="F235" s="79">
        <v>50</v>
      </c>
      <c r="G235" s="80" t="s">
        <v>325</v>
      </c>
      <c r="H235" s="86" t="s">
        <v>117</v>
      </c>
      <c r="I235" s="87" t="s">
        <v>94</v>
      </c>
      <c r="K235" s="44">
        <v>50</v>
      </c>
      <c r="L235" s="45" t="s">
        <v>275</v>
      </c>
      <c r="M235" s="45" t="s">
        <v>36</v>
      </c>
      <c r="N235" s="68" t="s">
        <v>1126</v>
      </c>
      <c r="O235" s="152">
        <v>50</v>
      </c>
      <c r="P235" s="6" t="s">
        <v>527</v>
      </c>
      <c r="Q235" s="6" t="s">
        <v>422</v>
      </c>
      <c r="R235" s="153">
        <v>0.054375</v>
      </c>
      <c r="S235" s="166">
        <v>47</v>
      </c>
      <c r="T235" s="80" t="s">
        <v>322</v>
      </c>
      <c r="U235" s="86" t="s">
        <v>117</v>
      </c>
      <c r="V235" s="59">
        <v>48</v>
      </c>
      <c r="W235" s="115">
        <v>48</v>
      </c>
      <c r="X235" s="164">
        <f t="shared" si="3"/>
        <v>96</v>
      </c>
      <c r="Z235" s="207">
        <v>27</v>
      </c>
      <c r="AA235" s="207" t="s">
        <v>379</v>
      </c>
      <c r="AB235" s="207" t="s">
        <v>199</v>
      </c>
      <c r="AC235" s="209" t="s">
        <v>1885</v>
      </c>
    </row>
    <row r="236" spans="1:29" ht="32.25" customHeight="1">
      <c r="A236" s="9"/>
      <c r="B236" s="5">
        <v>51</v>
      </c>
      <c r="C236" s="6" t="s">
        <v>509</v>
      </c>
      <c r="D236" s="18" t="s">
        <v>425</v>
      </c>
      <c r="E236" s="31" t="s">
        <v>510</v>
      </c>
      <c r="F236" s="88">
        <v>51</v>
      </c>
      <c r="G236" s="89" t="s">
        <v>326</v>
      </c>
      <c r="H236" s="89" t="s">
        <v>21</v>
      </c>
      <c r="I236" s="87" t="s">
        <v>97</v>
      </c>
      <c r="K236" s="44">
        <v>51</v>
      </c>
      <c r="L236" s="45" t="s">
        <v>306</v>
      </c>
      <c r="M236" s="45" t="s">
        <v>36</v>
      </c>
      <c r="N236" s="68" t="s">
        <v>1127</v>
      </c>
      <c r="O236" s="152">
        <v>51</v>
      </c>
      <c r="P236" s="139" t="s">
        <v>654</v>
      </c>
      <c r="Q236" s="140" t="s">
        <v>555</v>
      </c>
      <c r="R236" s="153">
        <v>0.05498842592592593</v>
      </c>
      <c r="S236" s="172">
        <v>50</v>
      </c>
      <c r="T236" s="89" t="s">
        <v>323</v>
      </c>
      <c r="U236" s="89" t="s">
        <v>29</v>
      </c>
      <c r="V236" s="59">
        <v>49</v>
      </c>
      <c r="W236" s="115">
        <v>52</v>
      </c>
      <c r="X236" s="164">
        <f t="shared" si="3"/>
        <v>101</v>
      </c>
      <c r="Z236" s="207">
        <v>28</v>
      </c>
      <c r="AA236" s="207" t="s">
        <v>374</v>
      </c>
      <c r="AB236" s="207" t="s">
        <v>194</v>
      </c>
      <c r="AC236" s="486">
        <v>17199</v>
      </c>
    </row>
    <row r="237" spans="1:29" ht="38.25">
      <c r="A237" s="9"/>
      <c r="B237" s="5">
        <v>52</v>
      </c>
      <c r="C237" s="6" t="s">
        <v>511</v>
      </c>
      <c r="D237" s="6" t="s">
        <v>503</v>
      </c>
      <c r="E237" s="31" t="s">
        <v>512</v>
      </c>
      <c r="F237" s="88">
        <v>52</v>
      </c>
      <c r="G237" s="89" t="s">
        <v>327</v>
      </c>
      <c r="H237" s="89" t="s">
        <v>39</v>
      </c>
      <c r="I237" s="87" t="s">
        <v>328</v>
      </c>
      <c r="K237" s="44">
        <v>52</v>
      </c>
      <c r="L237" s="45" t="s">
        <v>323</v>
      </c>
      <c r="M237" s="45" t="s">
        <v>29</v>
      </c>
      <c r="N237" s="68" t="s">
        <v>1128</v>
      </c>
      <c r="O237" s="152">
        <v>52</v>
      </c>
      <c r="P237" s="14" t="s">
        <v>540</v>
      </c>
      <c r="Q237" s="6" t="s">
        <v>416</v>
      </c>
      <c r="R237" s="153">
        <v>0.055462962962962964</v>
      </c>
      <c r="S237" s="172">
        <v>51</v>
      </c>
      <c r="T237" s="89" t="s">
        <v>338</v>
      </c>
      <c r="U237" s="89" t="s">
        <v>68</v>
      </c>
      <c r="V237" s="59">
        <v>59</v>
      </c>
      <c r="W237" s="115">
        <v>43</v>
      </c>
      <c r="X237" s="164">
        <f t="shared" si="3"/>
        <v>102</v>
      </c>
      <c r="Z237" s="207"/>
      <c r="AA237" s="207" t="s">
        <v>1886</v>
      </c>
      <c r="AB237" s="207" t="s">
        <v>36</v>
      </c>
      <c r="AC237" s="209" t="s">
        <v>256</v>
      </c>
    </row>
    <row r="238" spans="1:29" ht="32.25" customHeight="1">
      <c r="A238" s="9"/>
      <c r="B238" s="5">
        <v>53</v>
      </c>
      <c r="C238" s="6" t="s">
        <v>513</v>
      </c>
      <c r="D238" s="6" t="s">
        <v>498</v>
      </c>
      <c r="E238" s="31" t="s">
        <v>514</v>
      </c>
      <c r="F238" s="88">
        <v>52</v>
      </c>
      <c r="G238" s="89" t="s">
        <v>329</v>
      </c>
      <c r="H238" s="89" t="s">
        <v>57</v>
      </c>
      <c r="I238" s="87" t="s">
        <v>328</v>
      </c>
      <c r="K238" s="44">
        <v>53</v>
      </c>
      <c r="L238" s="45" t="s">
        <v>327</v>
      </c>
      <c r="M238" s="50" t="s">
        <v>39</v>
      </c>
      <c r="N238" s="68" t="s">
        <v>1129</v>
      </c>
      <c r="O238" s="152">
        <v>53</v>
      </c>
      <c r="P238" s="6" t="s">
        <v>552</v>
      </c>
      <c r="Q238" s="6" t="s">
        <v>519</v>
      </c>
      <c r="R238" s="153">
        <v>0.05608796296296296</v>
      </c>
      <c r="S238" s="172">
        <v>52</v>
      </c>
      <c r="T238" s="89" t="s">
        <v>301</v>
      </c>
      <c r="U238" s="89" t="s">
        <v>126</v>
      </c>
      <c r="V238" s="59">
        <v>30</v>
      </c>
      <c r="W238" s="115">
        <v>73</v>
      </c>
      <c r="X238" s="164">
        <f t="shared" si="3"/>
        <v>103</v>
      </c>
      <c r="Z238" s="207"/>
      <c r="AA238" s="207" t="s">
        <v>322</v>
      </c>
      <c r="AB238" s="207" t="s">
        <v>117</v>
      </c>
      <c r="AC238" s="209" t="s">
        <v>256</v>
      </c>
    </row>
    <row r="239" spans="1:29" ht="32.25" customHeight="1">
      <c r="A239" s="9"/>
      <c r="B239" s="5">
        <v>54</v>
      </c>
      <c r="C239" s="17" t="s">
        <v>515</v>
      </c>
      <c r="D239" s="17" t="s">
        <v>516</v>
      </c>
      <c r="E239" s="31" t="s">
        <v>517</v>
      </c>
      <c r="F239" s="88">
        <v>54</v>
      </c>
      <c r="G239" s="89" t="s">
        <v>330</v>
      </c>
      <c r="H239" s="89" t="s">
        <v>18</v>
      </c>
      <c r="I239" s="87" t="s">
        <v>331</v>
      </c>
      <c r="K239" s="44">
        <v>54</v>
      </c>
      <c r="L239" s="45" t="s">
        <v>314</v>
      </c>
      <c r="M239" s="45" t="s">
        <v>54</v>
      </c>
      <c r="N239" s="68" t="s">
        <v>1130</v>
      </c>
      <c r="O239" s="152">
        <v>54</v>
      </c>
      <c r="P239" s="6" t="s">
        <v>1180</v>
      </c>
      <c r="Q239" s="6" t="s">
        <v>391</v>
      </c>
      <c r="R239" s="153">
        <v>0.05614583333333334</v>
      </c>
      <c r="S239" s="172">
        <v>53</v>
      </c>
      <c r="T239" s="42" t="s">
        <v>321</v>
      </c>
      <c r="U239" s="74" t="s">
        <v>50</v>
      </c>
      <c r="V239" s="59">
        <v>47</v>
      </c>
      <c r="W239" s="115">
        <v>58</v>
      </c>
      <c r="X239" s="164">
        <f t="shared" si="3"/>
        <v>105</v>
      </c>
      <c r="Z239" s="207">
        <v>29</v>
      </c>
      <c r="AA239" s="207" t="s">
        <v>285</v>
      </c>
      <c r="AB239" s="207" t="s">
        <v>50</v>
      </c>
      <c r="AC239" s="209" t="s">
        <v>1887</v>
      </c>
    </row>
    <row r="240" spans="1:29" ht="21.75" customHeight="1" thickBot="1">
      <c r="A240" s="9"/>
      <c r="B240" s="5">
        <v>55</v>
      </c>
      <c r="C240" s="6" t="s">
        <v>518</v>
      </c>
      <c r="D240" s="6" t="s">
        <v>519</v>
      </c>
      <c r="E240" s="31" t="s">
        <v>520</v>
      </c>
      <c r="F240" s="88">
        <v>55</v>
      </c>
      <c r="G240" s="89" t="s">
        <v>332</v>
      </c>
      <c r="H240" s="89" t="s">
        <v>32</v>
      </c>
      <c r="I240" s="87" t="s">
        <v>333</v>
      </c>
      <c r="K240" s="44">
        <v>55</v>
      </c>
      <c r="L240" s="45" t="s">
        <v>351</v>
      </c>
      <c r="M240" s="45" t="s">
        <v>151</v>
      </c>
      <c r="N240" s="68" t="s">
        <v>1131</v>
      </c>
      <c r="O240" s="152">
        <v>55</v>
      </c>
      <c r="P240" s="6" t="s">
        <v>513</v>
      </c>
      <c r="Q240" s="6" t="s">
        <v>498</v>
      </c>
      <c r="R240" s="153">
        <v>0.05642361111111111</v>
      </c>
      <c r="S240" s="165">
        <v>53</v>
      </c>
      <c r="T240" s="84" t="s">
        <v>327</v>
      </c>
      <c r="U240" s="132" t="s">
        <v>39</v>
      </c>
      <c r="V240" s="59">
        <v>52</v>
      </c>
      <c r="W240" s="115">
        <v>53</v>
      </c>
      <c r="X240" s="164">
        <f t="shared" si="3"/>
        <v>105</v>
      </c>
      <c r="Z240" s="207">
        <v>30</v>
      </c>
      <c r="AA240" s="207" t="s">
        <v>367</v>
      </c>
      <c r="AB240" s="207" t="s">
        <v>161</v>
      </c>
      <c r="AC240" s="209" t="s">
        <v>1888</v>
      </c>
    </row>
    <row r="241" spans="1:29" ht="21.75" customHeight="1" thickBot="1">
      <c r="A241" s="9"/>
      <c r="B241" s="5">
        <v>56</v>
      </c>
      <c r="C241" s="14" t="s">
        <v>521</v>
      </c>
      <c r="D241" s="6" t="s">
        <v>422</v>
      </c>
      <c r="E241" s="31" t="s">
        <v>522</v>
      </c>
      <c r="F241" s="88">
        <v>56</v>
      </c>
      <c r="G241" s="89" t="s">
        <v>334</v>
      </c>
      <c r="H241" s="74" t="s">
        <v>50</v>
      </c>
      <c r="I241" s="87" t="s">
        <v>110</v>
      </c>
      <c r="K241" s="44">
        <v>56</v>
      </c>
      <c r="L241" s="26" t="s">
        <v>284</v>
      </c>
      <c r="M241" s="69" t="s">
        <v>43</v>
      </c>
      <c r="N241" s="68">
        <v>0.05428240740740741</v>
      </c>
      <c r="O241" s="152">
        <v>56</v>
      </c>
      <c r="P241" s="6" t="s">
        <v>487</v>
      </c>
      <c r="Q241" s="6" t="s">
        <v>476</v>
      </c>
      <c r="R241" s="153">
        <v>0.056469907407407406</v>
      </c>
      <c r="S241" s="171">
        <v>55</v>
      </c>
      <c r="T241" s="133" t="s">
        <v>337</v>
      </c>
      <c r="U241" s="74" t="s">
        <v>50</v>
      </c>
      <c r="V241" s="59">
        <v>57</v>
      </c>
      <c r="W241" s="115">
        <v>49</v>
      </c>
      <c r="X241" s="164">
        <f t="shared" si="3"/>
        <v>106</v>
      </c>
      <c r="Z241" s="487"/>
      <c r="AA241" s="487"/>
      <c r="AB241" s="487"/>
      <c r="AC241" s="487"/>
    </row>
    <row r="242" spans="1:29" ht="21.75" customHeight="1">
      <c r="A242" s="9"/>
      <c r="B242" s="5">
        <v>57</v>
      </c>
      <c r="C242" s="6" t="s">
        <v>523</v>
      </c>
      <c r="D242" s="6" t="s">
        <v>391</v>
      </c>
      <c r="E242" s="31" t="s">
        <v>524</v>
      </c>
      <c r="F242" s="88">
        <v>57</v>
      </c>
      <c r="G242" s="89" t="s">
        <v>335</v>
      </c>
      <c r="H242" s="86" t="s">
        <v>117</v>
      </c>
      <c r="I242" s="87" t="s">
        <v>336</v>
      </c>
      <c r="K242" s="44">
        <v>57</v>
      </c>
      <c r="L242" s="45" t="s">
        <v>259</v>
      </c>
      <c r="M242" s="45" t="s">
        <v>36</v>
      </c>
      <c r="N242" s="68" t="s">
        <v>1132</v>
      </c>
      <c r="O242" s="152">
        <v>57</v>
      </c>
      <c r="P242" s="14" t="s">
        <v>460</v>
      </c>
      <c r="Q242" s="6" t="s">
        <v>461</v>
      </c>
      <c r="R242" s="153">
        <v>0.05703703703703703</v>
      </c>
      <c r="S242" s="165">
        <v>56</v>
      </c>
      <c r="T242" s="84" t="s">
        <v>353</v>
      </c>
      <c r="U242" s="84" t="s">
        <v>57</v>
      </c>
      <c r="V242" s="59">
        <v>71</v>
      </c>
      <c r="W242" s="115">
        <v>38</v>
      </c>
      <c r="X242" s="164">
        <f t="shared" si="3"/>
        <v>109</v>
      </c>
      <c r="Z242" s="489" t="s">
        <v>14</v>
      </c>
      <c r="AA242" s="489"/>
      <c r="AB242" s="489"/>
      <c r="AC242" s="489"/>
    </row>
    <row r="243" spans="1:29" ht="21.75" customHeight="1">
      <c r="A243" s="9"/>
      <c r="B243" s="5">
        <v>58</v>
      </c>
      <c r="C243" s="14" t="s">
        <v>525</v>
      </c>
      <c r="D243" s="14" t="s">
        <v>437</v>
      </c>
      <c r="E243" s="31" t="s">
        <v>526</v>
      </c>
      <c r="F243" s="88">
        <v>57</v>
      </c>
      <c r="G243" s="89" t="s">
        <v>337</v>
      </c>
      <c r="H243" s="74" t="s">
        <v>50</v>
      </c>
      <c r="I243" s="87" t="s">
        <v>336</v>
      </c>
      <c r="K243" s="44">
        <v>58</v>
      </c>
      <c r="L243" s="143" t="s">
        <v>321</v>
      </c>
      <c r="M243" s="74" t="s">
        <v>50</v>
      </c>
      <c r="N243" s="68" t="s">
        <v>1133</v>
      </c>
      <c r="O243" s="152">
        <v>58</v>
      </c>
      <c r="P243" s="6" t="s">
        <v>473</v>
      </c>
      <c r="Q243" s="6" t="s">
        <v>403</v>
      </c>
      <c r="R243" s="153">
        <v>0.057118055555555554</v>
      </c>
      <c r="S243" s="165">
        <v>57</v>
      </c>
      <c r="T243" s="84" t="s">
        <v>319</v>
      </c>
      <c r="U243" s="84" t="s">
        <v>126</v>
      </c>
      <c r="V243" s="59">
        <v>46</v>
      </c>
      <c r="W243" s="115">
        <v>67</v>
      </c>
      <c r="X243" s="164">
        <f t="shared" si="3"/>
        <v>113</v>
      </c>
      <c r="Z243" s="443"/>
      <c r="AA243" s="443"/>
      <c r="AB243" s="443"/>
      <c r="AC243" s="443"/>
    </row>
    <row r="244" spans="1:24" ht="21.75" customHeight="1">
      <c r="A244" s="9"/>
      <c r="B244" s="5">
        <v>59</v>
      </c>
      <c r="C244" s="6" t="s">
        <v>527</v>
      </c>
      <c r="D244" s="6" t="s">
        <v>422</v>
      </c>
      <c r="E244" s="31" t="s">
        <v>528</v>
      </c>
      <c r="F244" s="88">
        <v>59</v>
      </c>
      <c r="G244" s="89" t="s">
        <v>338</v>
      </c>
      <c r="H244" s="89" t="s">
        <v>68</v>
      </c>
      <c r="I244" s="87" t="s">
        <v>129</v>
      </c>
      <c r="K244" s="44">
        <v>59</v>
      </c>
      <c r="L244" s="45" t="s">
        <v>382</v>
      </c>
      <c r="M244" s="45" t="s">
        <v>32</v>
      </c>
      <c r="N244" s="68" t="s">
        <v>1134</v>
      </c>
      <c r="O244" s="152">
        <v>59</v>
      </c>
      <c r="P244" s="14" t="s">
        <v>1181</v>
      </c>
      <c r="Q244" s="6" t="s">
        <v>483</v>
      </c>
      <c r="R244" s="153">
        <v>0.05733796296296296</v>
      </c>
      <c r="S244" s="165">
        <v>58</v>
      </c>
      <c r="T244" s="84" t="s">
        <v>315</v>
      </c>
      <c r="U244" s="84" t="s">
        <v>29</v>
      </c>
      <c r="V244" s="59">
        <v>42</v>
      </c>
      <c r="W244" s="115">
        <v>72</v>
      </c>
      <c r="X244" s="164">
        <f t="shared" si="3"/>
        <v>114</v>
      </c>
    </row>
    <row r="245" spans="1:24" ht="21.75" customHeight="1">
      <c r="A245" s="9"/>
      <c r="B245" s="5">
        <v>60</v>
      </c>
      <c r="C245" s="14" t="s">
        <v>529</v>
      </c>
      <c r="D245" s="24" t="s">
        <v>416</v>
      </c>
      <c r="E245" s="31" t="s">
        <v>530</v>
      </c>
      <c r="F245" s="88">
        <v>60</v>
      </c>
      <c r="G245" s="89" t="s">
        <v>339</v>
      </c>
      <c r="H245" s="89" t="s">
        <v>65</v>
      </c>
      <c r="I245" s="87" t="s">
        <v>131</v>
      </c>
      <c r="K245" s="44">
        <v>60</v>
      </c>
      <c r="L245" s="45" t="s">
        <v>354</v>
      </c>
      <c r="M245" s="74" t="s">
        <v>50</v>
      </c>
      <c r="N245" s="68" t="s">
        <v>1135</v>
      </c>
      <c r="O245" s="152">
        <v>60</v>
      </c>
      <c r="P245" s="6" t="s">
        <v>1182</v>
      </c>
      <c r="Q245" s="6" t="s">
        <v>391</v>
      </c>
      <c r="R245" s="153">
        <v>0.057465277777777775</v>
      </c>
      <c r="S245" s="165">
        <v>59</v>
      </c>
      <c r="T245" s="84" t="s">
        <v>335</v>
      </c>
      <c r="U245" s="86" t="s">
        <v>117</v>
      </c>
      <c r="V245" s="59">
        <v>57</v>
      </c>
      <c r="W245" s="115">
        <v>61</v>
      </c>
      <c r="X245" s="164">
        <f t="shared" si="3"/>
        <v>118</v>
      </c>
    </row>
    <row r="246" spans="1:24" ht="21.75" customHeight="1">
      <c r="A246" s="9"/>
      <c r="B246" s="5">
        <v>61</v>
      </c>
      <c r="C246" s="6" t="s">
        <v>531</v>
      </c>
      <c r="D246" s="6" t="s">
        <v>532</v>
      </c>
      <c r="E246" s="31" t="s">
        <v>533</v>
      </c>
      <c r="F246" s="88">
        <v>61</v>
      </c>
      <c r="G246" s="89" t="s">
        <v>340</v>
      </c>
      <c r="H246" s="89" t="s">
        <v>126</v>
      </c>
      <c r="I246" s="87" t="s">
        <v>341</v>
      </c>
      <c r="K246" s="44">
        <v>61</v>
      </c>
      <c r="L246" s="45" t="s">
        <v>335</v>
      </c>
      <c r="M246" s="77" t="s">
        <v>117</v>
      </c>
      <c r="N246" s="68" t="s">
        <v>1136</v>
      </c>
      <c r="O246" s="152">
        <v>61</v>
      </c>
      <c r="P246" s="139" t="s">
        <v>529</v>
      </c>
      <c r="Q246" s="24" t="s">
        <v>416</v>
      </c>
      <c r="R246" s="153">
        <v>0.05769675925925926</v>
      </c>
      <c r="S246" s="172">
        <v>60</v>
      </c>
      <c r="T246" s="89" t="s">
        <v>359</v>
      </c>
      <c r="U246" s="89" t="s">
        <v>65</v>
      </c>
      <c r="V246" s="59">
        <v>74</v>
      </c>
      <c r="W246" s="115">
        <v>44</v>
      </c>
      <c r="X246" s="164">
        <f t="shared" si="3"/>
        <v>118</v>
      </c>
    </row>
    <row r="247" spans="1:24" ht="21.75" customHeight="1">
      <c r="A247" s="9"/>
      <c r="B247" s="5">
        <v>62</v>
      </c>
      <c r="C247" s="6" t="s">
        <v>534</v>
      </c>
      <c r="D247" s="21" t="s">
        <v>394</v>
      </c>
      <c r="E247" s="31" t="s">
        <v>535</v>
      </c>
      <c r="F247" s="88">
        <v>61</v>
      </c>
      <c r="G247" s="89" t="s">
        <v>342</v>
      </c>
      <c r="H247" s="89" t="s">
        <v>65</v>
      </c>
      <c r="I247" s="87" t="s">
        <v>341</v>
      </c>
      <c r="K247" s="44">
        <v>62</v>
      </c>
      <c r="L247" s="45" t="s">
        <v>367</v>
      </c>
      <c r="M247" s="45" t="s">
        <v>161</v>
      </c>
      <c r="N247" s="68" t="s">
        <v>1137</v>
      </c>
      <c r="O247" s="152">
        <v>62</v>
      </c>
      <c r="P247" s="6" t="s">
        <v>534</v>
      </c>
      <c r="Q247" s="21" t="s">
        <v>394</v>
      </c>
      <c r="R247" s="153">
        <v>0.057824074074074076</v>
      </c>
      <c r="S247" s="172">
        <v>61</v>
      </c>
      <c r="T247" s="89" t="s">
        <v>325</v>
      </c>
      <c r="U247" s="86" t="s">
        <v>117</v>
      </c>
      <c r="V247" s="59">
        <v>50</v>
      </c>
      <c r="W247" s="115">
        <v>71</v>
      </c>
      <c r="X247" s="164">
        <f t="shared" si="3"/>
        <v>121</v>
      </c>
    </row>
    <row r="248" spans="1:24" ht="21.75" customHeight="1">
      <c r="A248" s="9"/>
      <c r="B248" s="5">
        <v>63</v>
      </c>
      <c r="C248" s="14" t="s">
        <v>536</v>
      </c>
      <c r="D248" s="6" t="s">
        <v>403</v>
      </c>
      <c r="E248" s="31" t="s">
        <v>537</v>
      </c>
      <c r="F248" s="88">
        <v>63</v>
      </c>
      <c r="G248" s="89" t="s">
        <v>343</v>
      </c>
      <c r="H248" s="50" t="s">
        <v>39</v>
      </c>
      <c r="I248" s="90">
        <v>39218</v>
      </c>
      <c r="K248" s="44">
        <v>63</v>
      </c>
      <c r="L248" s="45" t="s">
        <v>277</v>
      </c>
      <c r="M248" s="45" t="s">
        <v>57</v>
      </c>
      <c r="N248" s="68" t="s">
        <v>1138</v>
      </c>
      <c r="O248" s="152">
        <v>63</v>
      </c>
      <c r="P248" s="6" t="s">
        <v>497</v>
      </c>
      <c r="Q248" s="6" t="s">
        <v>498</v>
      </c>
      <c r="R248" s="153">
        <v>0.05785879629629629</v>
      </c>
      <c r="S248" s="172">
        <v>62</v>
      </c>
      <c r="T248" s="89" t="s">
        <v>334</v>
      </c>
      <c r="U248" s="74" t="s">
        <v>50</v>
      </c>
      <c r="V248" s="59">
        <v>56</v>
      </c>
      <c r="W248" s="115">
        <v>69</v>
      </c>
      <c r="X248" s="164">
        <f t="shared" si="3"/>
        <v>125</v>
      </c>
    </row>
    <row r="249" spans="1:24" ht="12.75">
      <c r="A249" s="9"/>
      <c r="B249" s="5">
        <v>64</v>
      </c>
      <c r="C249" s="6" t="s">
        <v>538</v>
      </c>
      <c r="D249" s="6" t="s">
        <v>400</v>
      </c>
      <c r="E249" s="31" t="s">
        <v>539</v>
      </c>
      <c r="F249" s="88">
        <v>64</v>
      </c>
      <c r="G249" s="89" t="s">
        <v>344</v>
      </c>
      <c r="H249" s="89" t="s">
        <v>65</v>
      </c>
      <c r="I249" s="90">
        <v>39310</v>
      </c>
      <c r="K249" s="44">
        <v>64</v>
      </c>
      <c r="L249" s="45" t="s">
        <v>344</v>
      </c>
      <c r="M249" s="45" t="s">
        <v>65</v>
      </c>
      <c r="N249" s="68">
        <v>0.05702546296296296</v>
      </c>
      <c r="O249" s="152">
        <v>64</v>
      </c>
      <c r="P249" s="6" t="s">
        <v>518</v>
      </c>
      <c r="Q249" s="6" t="s">
        <v>519</v>
      </c>
      <c r="R249" s="153">
        <v>0.05792824074074074</v>
      </c>
      <c r="S249" s="165">
        <v>62</v>
      </c>
      <c r="T249" s="84" t="s">
        <v>351</v>
      </c>
      <c r="U249" s="84" t="s">
        <v>151</v>
      </c>
      <c r="V249" s="59">
        <v>70</v>
      </c>
      <c r="W249" s="115">
        <v>55</v>
      </c>
      <c r="X249" s="164">
        <f t="shared" si="3"/>
        <v>125</v>
      </c>
    </row>
    <row r="250" spans="1:24" ht="21.75" customHeight="1">
      <c r="A250" s="9"/>
      <c r="B250" s="5">
        <v>65</v>
      </c>
      <c r="C250" s="14" t="s">
        <v>540</v>
      </c>
      <c r="D250" s="24" t="s">
        <v>416</v>
      </c>
      <c r="E250" s="31" t="s">
        <v>541</v>
      </c>
      <c r="F250" s="88">
        <v>65</v>
      </c>
      <c r="G250" s="89" t="s">
        <v>345</v>
      </c>
      <c r="H250" s="89" t="s">
        <v>108</v>
      </c>
      <c r="I250" s="87" t="s">
        <v>138</v>
      </c>
      <c r="K250" s="44">
        <v>64</v>
      </c>
      <c r="L250" s="45" t="s">
        <v>345</v>
      </c>
      <c r="M250" s="45" t="s">
        <v>108</v>
      </c>
      <c r="N250" s="68">
        <v>0.05702546296296296</v>
      </c>
      <c r="O250" s="152">
        <v>65</v>
      </c>
      <c r="P250" s="6" t="s">
        <v>1183</v>
      </c>
      <c r="Q250" s="6" t="s">
        <v>391</v>
      </c>
      <c r="R250" s="153">
        <v>0.05858796296296296</v>
      </c>
      <c r="S250" s="165">
        <v>64</v>
      </c>
      <c r="T250" s="84" t="s">
        <v>344</v>
      </c>
      <c r="U250" s="84" t="s">
        <v>65</v>
      </c>
      <c r="V250" s="59">
        <v>64</v>
      </c>
      <c r="W250" s="115">
        <v>64</v>
      </c>
      <c r="X250" s="164">
        <f aca="true" t="shared" si="4" ref="X250:X269">MAX(V250+W250)</f>
        <v>128</v>
      </c>
    </row>
    <row r="251" spans="1:24" ht="12.75">
      <c r="A251" s="9"/>
      <c r="B251" s="5">
        <v>66</v>
      </c>
      <c r="C251" s="6" t="s">
        <v>542</v>
      </c>
      <c r="D251" s="6" t="s">
        <v>432</v>
      </c>
      <c r="E251" s="31" t="s">
        <v>543</v>
      </c>
      <c r="F251" s="88">
        <v>65</v>
      </c>
      <c r="G251" s="89" t="s">
        <v>346</v>
      </c>
      <c r="H251" s="50" t="s">
        <v>39</v>
      </c>
      <c r="I251" s="87" t="s">
        <v>138</v>
      </c>
      <c r="K251" s="44">
        <v>66</v>
      </c>
      <c r="L251" s="45" t="s">
        <v>360</v>
      </c>
      <c r="M251" s="45" t="s">
        <v>151</v>
      </c>
      <c r="N251" s="68" t="s">
        <v>1139</v>
      </c>
      <c r="O251" s="152">
        <v>66</v>
      </c>
      <c r="P251" s="14" t="s">
        <v>493</v>
      </c>
      <c r="Q251" s="14" t="s">
        <v>476</v>
      </c>
      <c r="R251" s="153">
        <v>0.05862268518518519</v>
      </c>
      <c r="S251" s="165">
        <v>65</v>
      </c>
      <c r="T251" s="84" t="s">
        <v>340</v>
      </c>
      <c r="U251" s="84" t="s">
        <v>126</v>
      </c>
      <c r="V251" s="59">
        <v>61</v>
      </c>
      <c r="W251" s="115">
        <v>68</v>
      </c>
      <c r="X251" s="164">
        <f t="shared" si="4"/>
        <v>129</v>
      </c>
    </row>
    <row r="252" spans="1:24" ht="32.25" customHeight="1">
      <c r="A252" s="9"/>
      <c r="B252" s="5">
        <v>67</v>
      </c>
      <c r="C252" s="6" t="s">
        <v>544</v>
      </c>
      <c r="D252" s="6" t="s">
        <v>519</v>
      </c>
      <c r="E252" s="31" t="s">
        <v>545</v>
      </c>
      <c r="F252" s="88">
        <v>67</v>
      </c>
      <c r="G252" s="89" t="s">
        <v>347</v>
      </c>
      <c r="H252" s="50" t="s">
        <v>39</v>
      </c>
      <c r="I252" s="87" t="s">
        <v>140</v>
      </c>
      <c r="K252" s="44">
        <v>67</v>
      </c>
      <c r="L252" s="45" t="s">
        <v>319</v>
      </c>
      <c r="M252" s="45" t="s">
        <v>126</v>
      </c>
      <c r="N252" s="68" t="s">
        <v>1140</v>
      </c>
      <c r="O252" s="152">
        <v>67</v>
      </c>
      <c r="P252" s="6" t="s">
        <v>1184</v>
      </c>
      <c r="Q252" s="6" t="s">
        <v>561</v>
      </c>
      <c r="R252" s="153">
        <v>0.05890046296296297</v>
      </c>
      <c r="S252" s="165">
        <v>65</v>
      </c>
      <c r="T252" s="84" t="s">
        <v>345</v>
      </c>
      <c r="U252" s="84" t="s">
        <v>108</v>
      </c>
      <c r="V252" s="59">
        <v>65</v>
      </c>
      <c r="W252" s="115">
        <v>64</v>
      </c>
      <c r="X252" s="164">
        <f t="shared" si="4"/>
        <v>129</v>
      </c>
    </row>
    <row r="253" spans="1:24" ht="21.75" customHeight="1">
      <c r="A253" s="9"/>
      <c r="B253" s="5">
        <v>68</v>
      </c>
      <c r="C253" s="6" t="s">
        <v>546</v>
      </c>
      <c r="D253" s="6" t="s">
        <v>483</v>
      </c>
      <c r="E253" s="31" t="s">
        <v>547</v>
      </c>
      <c r="F253" s="88">
        <v>68</v>
      </c>
      <c r="G253" s="89" t="s">
        <v>348</v>
      </c>
      <c r="H253" s="89" t="s">
        <v>108</v>
      </c>
      <c r="I253" s="87" t="s">
        <v>349</v>
      </c>
      <c r="K253" s="44">
        <v>68</v>
      </c>
      <c r="L253" s="45" t="s">
        <v>340</v>
      </c>
      <c r="M253" s="45" t="s">
        <v>126</v>
      </c>
      <c r="N253" s="68">
        <v>0.0584375</v>
      </c>
      <c r="O253" s="152">
        <v>68</v>
      </c>
      <c r="P253" s="6" t="s">
        <v>571</v>
      </c>
      <c r="Q253" s="6" t="s">
        <v>503</v>
      </c>
      <c r="R253" s="153">
        <v>0.05914351851851852</v>
      </c>
      <c r="S253" s="165">
        <v>67</v>
      </c>
      <c r="T253" s="84" t="s">
        <v>354</v>
      </c>
      <c r="U253" s="74" t="s">
        <v>50</v>
      </c>
      <c r="V253" s="59">
        <v>72</v>
      </c>
      <c r="W253" s="115">
        <v>60</v>
      </c>
      <c r="X253" s="164">
        <f t="shared" si="4"/>
        <v>132</v>
      </c>
    </row>
    <row r="254" spans="1:24" ht="21.75" customHeight="1">
      <c r="A254" s="9"/>
      <c r="B254" s="5">
        <v>69</v>
      </c>
      <c r="C254" s="14" t="s">
        <v>548</v>
      </c>
      <c r="D254" s="14" t="s">
        <v>516</v>
      </c>
      <c r="E254" s="31" t="s">
        <v>549</v>
      </c>
      <c r="F254" s="88">
        <v>69</v>
      </c>
      <c r="G254" s="75" t="s">
        <v>350</v>
      </c>
      <c r="H254" s="51" t="s">
        <v>74</v>
      </c>
      <c r="I254" s="87" t="s">
        <v>154</v>
      </c>
      <c r="K254" s="44">
        <v>69</v>
      </c>
      <c r="L254" s="45" t="s">
        <v>334</v>
      </c>
      <c r="M254" s="74" t="s">
        <v>50</v>
      </c>
      <c r="N254" s="68" t="s">
        <v>1141</v>
      </c>
      <c r="O254" s="152">
        <v>69</v>
      </c>
      <c r="P254" s="6" t="s">
        <v>453</v>
      </c>
      <c r="Q254" s="6" t="s">
        <v>454</v>
      </c>
      <c r="R254" s="153">
        <v>0.059375</v>
      </c>
      <c r="S254" s="165">
        <v>68</v>
      </c>
      <c r="T254" s="84" t="s">
        <v>347</v>
      </c>
      <c r="U254" s="132" t="s">
        <v>39</v>
      </c>
      <c r="V254" s="59">
        <v>67</v>
      </c>
      <c r="W254" s="115">
        <v>70</v>
      </c>
      <c r="X254" s="164">
        <f t="shared" si="4"/>
        <v>137</v>
      </c>
    </row>
    <row r="255" spans="1:24" ht="21.75" customHeight="1">
      <c r="A255" s="9"/>
      <c r="B255" s="5">
        <v>70</v>
      </c>
      <c r="C255" s="6" t="s">
        <v>550</v>
      </c>
      <c r="D255" s="6" t="s">
        <v>432</v>
      </c>
      <c r="E255" s="31" t="s">
        <v>551</v>
      </c>
      <c r="F255" s="88">
        <v>70</v>
      </c>
      <c r="G255" s="89" t="s">
        <v>351</v>
      </c>
      <c r="H255" s="89" t="s">
        <v>151</v>
      </c>
      <c r="I255" s="87" t="s">
        <v>352</v>
      </c>
      <c r="K255" s="44">
        <v>70</v>
      </c>
      <c r="L255" s="45" t="s">
        <v>347</v>
      </c>
      <c r="M255" s="45" t="s">
        <v>39</v>
      </c>
      <c r="N255" s="68" t="s">
        <v>1142</v>
      </c>
      <c r="O255" s="152">
        <v>70</v>
      </c>
      <c r="P255" s="18" t="s">
        <v>568</v>
      </c>
      <c r="Q255" s="18" t="s">
        <v>569</v>
      </c>
      <c r="R255" s="153">
        <v>0.05956018518518519</v>
      </c>
      <c r="S255" s="171">
        <v>69</v>
      </c>
      <c r="T255" s="133" t="s">
        <v>346</v>
      </c>
      <c r="U255" s="132" t="s">
        <v>39</v>
      </c>
      <c r="V255" s="59">
        <v>65</v>
      </c>
      <c r="W255" s="115">
        <v>74</v>
      </c>
      <c r="X255" s="164">
        <f t="shared" si="4"/>
        <v>139</v>
      </c>
    </row>
    <row r="256" spans="1:24" ht="12.75" customHeight="1">
      <c r="A256" s="9"/>
      <c r="B256" s="5">
        <v>71</v>
      </c>
      <c r="C256" s="6" t="s">
        <v>552</v>
      </c>
      <c r="D256" s="6" t="s">
        <v>519</v>
      </c>
      <c r="E256" s="31" t="s">
        <v>553</v>
      </c>
      <c r="F256" s="88">
        <v>71</v>
      </c>
      <c r="G256" s="89" t="s">
        <v>353</v>
      </c>
      <c r="H256" s="89" t="s">
        <v>57</v>
      </c>
      <c r="I256" s="90">
        <v>39311</v>
      </c>
      <c r="K256" s="44">
        <v>71</v>
      </c>
      <c r="L256" s="45" t="s">
        <v>325</v>
      </c>
      <c r="M256" s="77" t="s">
        <v>117</v>
      </c>
      <c r="N256" s="68" t="s">
        <v>1143</v>
      </c>
      <c r="O256" s="152">
        <v>71</v>
      </c>
      <c r="P256" s="6" t="s">
        <v>606</v>
      </c>
      <c r="Q256" s="21" t="s">
        <v>394</v>
      </c>
      <c r="R256" s="153">
        <v>0.05974537037037037</v>
      </c>
      <c r="S256" s="171">
        <v>70</v>
      </c>
      <c r="T256" s="133" t="s">
        <v>360</v>
      </c>
      <c r="U256" s="133" t="s">
        <v>151</v>
      </c>
      <c r="V256" s="59">
        <v>76</v>
      </c>
      <c r="W256" s="115">
        <v>66</v>
      </c>
      <c r="X256" s="164">
        <f t="shared" si="4"/>
        <v>142</v>
      </c>
    </row>
    <row r="257" spans="1:24" ht="21.75" customHeight="1">
      <c r="A257" s="9"/>
      <c r="B257" s="5">
        <v>72</v>
      </c>
      <c r="C257" s="139" t="s">
        <v>554</v>
      </c>
      <c r="D257" s="199" t="s">
        <v>555</v>
      </c>
      <c r="E257" s="31" t="s">
        <v>556</v>
      </c>
      <c r="F257" s="88">
        <v>72</v>
      </c>
      <c r="G257" s="89" t="s">
        <v>354</v>
      </c>
      <c r="H257" s="74" t="s">
        <v>50</v>
      </c>
      <c r="I257" s="87" t="s">
        <v>355</v>
      </c>
      <c r="K257" s="44">
        <v>72</v>
      </c>
      <c r="L257" s="45" t="s">
        <v>315</v>
      </c>
      <c r="M257" s="45" t="s">
        <v>29</v>
      </c>
      <c r="N257" s="68" t="s">
        <v>1144</v>
      </c>
      <c r="O257" s="152">
        <v>72</v>
      </c>
      <c r="P257" s="139" t="s">
        <v>1185</v>
      </c>
      <c r="Q257" s="139" t="s">
        <v>516</v>
      </c>
      <c r="R257" s="153">
        <v>0.05975694444444444</v>
      </c>
      <c r="S257" s="171">
        <v>70</v>
      </c>
      <c r="T257" s="133" t="s">
        <v>367</v>
      </c>
      <c r="U257" s="133" t="s">
        <v>161</v>
      </c>
      <c r="V257" s="59">
        <v>80</v>
      </c>
      <c r="W257" s="115">
        <v>62</v>
      </c>
      <c r="X257" s="164">
        <f t="shared" si="4"/>
        <v>142</v>
      </c>
    </row>
    <row r="258" spans="1:24" ht="21.75" customHeight="1">
      <c r="A258" s="9"/>
      <c r="B258" s="5">
        <v>73</v>
      </c>
      <c r="C258" s="6" t="s">
        <v>557</v>
      </c>
      <c r="D258" s="6" t="s">
        <v>532</v>
      </c>
      <c r="E258" s="31" t="s">
        <v>558</v>
      </c>
      <c r="F258" s="88">
        <v>73</v>
      </c>
      <c r="G258" s="89" t="s">
        <v>356</v>
      </c>
      <c r="H258" s="50" t="s">
        <v>39</v>
      </c>
      <c r="I258" s="87" t="s">
        <v>175</v>
      </c>
      <c r="K258" s="44">
        <v>73</v>
      </c>
      <c r="L258" s="45" t="s">
        <v>301</v>
      </c>
      <c r="M258" s="45" t="s">
        <v>126</v>
      </c>
      <c r="N258" s="68" t="s">
        <v>1017</v>
      </c>
      <c r="O258" s="152">
        <v>73</v>
      </c>
      <c r="P258" s="6" t="s">
        <v>466</v>
      </c>
      <c r="Q258" s="6" t="s">
        <v>467</v>
      </c>
      <c r="R258" s="153">
        <v>0.059988425925925924</v>
      </c>
      <c r="S258" s="171">
        <v>72</v>
      </c>
      <c r="T258" s="133" t="s">
        <v>343</v>
      </c>
      <c r="U258" s="132" t="s">
        <v>39</v>
      </c>
      <c r="V258" s="59">
        <v>63</v>
      </c>
      <c r="W258" s="115">
        <v>81</v>
      </c>
      <c r="X258" s="164">
        <f t="shared" si="4"/>
        <v>144</v>
      </c>
    </row>
    <row r="259" spans="1:24" ht="32.25" customHeight="1">
      <c r="A259" s="9"/>
      <c r="B259" s="5">
        <v>74</v>
      </c>
      <c r="C259" s="6" t="s">
        <v>559</v>
      </c>
      <c r="D259" s="6" t="s">
        <v>519</v>
      </c>
      <c r="E259" s="31" t="s">
        <v>560</v>
      </c>
      <c r="F259" s="88">
        <v>74</v>
      </c>
      <c r="G259" s="89" t="s">
        <v>357</v>
      </c>
      <c r="H259" s="89" t="s">
        <v>206</v>
      </c>
      <c r="I259" s="87" t="s">
        <v>358</v>
      </c>
      <c r="K259" s="44">
        <v>74</v>
      </c>
      <c r="L259" s="45" t="s">
        <v>346</v>
      </c>
      <c r="M259" s="50" t="s">
        <v>39</v>
      </c>
      <c r="N259" s="68" t="s">
        <v>1145</v>
      </c>
      <c r="O259" s="152">
        <v>74</v>
      </c>
      <c r="P259" s="6" t="s">
        <v>542</v>
      </c>
      <c r="Q259" s="6" t="s">
        <v>432</v>
      </c>
      <c r="R259" s="153">
        <v>0.060069444444444446</v>
      </c>
      <c r="S259" s="171">
        <v>73</v>
      </c>
      <c r="T259" s="75" t="s">
        <v>350</v>
      </c>
      <c r="U259" s="104" t="s">
        <v>74</v>
      </c>
      <c r="V259" s="59">
        <v>69</v>
      </c>
      <c r="W259" s="115">
        <v>77</v>
      </c>
      <c r="X259" s="164">
        <f t="shared" si="4"/>
        <v>146</v>
      </c>
    </row>
    <row r="260" spans="1:24" ht="21.75" customHeight="1">
      <c r="A260" s="9"/>
      <c r="B260" s="5">
        <v>75</v>
      </c>
      <c r="C260" s="135" t="s">
        <v>1220</v>
      </c>
      <c r="D260" s="16" t="s">
        <v>561</v>
      </c>
      <c r="E260" s="31" t="s">
        <v>562</v>
      </c>
      <c r="F260" s="88">
        <v>74</v>
      </c>
      <c r="G260" s="89" t="s">
        <v>359</v>
      </c>
      <c r="H260" s="89" t="s">
        <v>65</v>
      </c>
      <c r="I260" s="87" t="s">
        <v>358</v>
      </c>
      <c r="K260" s="44">
        <v>75</v>
      </c>
      <c r="L260" s="45" t="s">
        <v>357</v>
      </c>
      <c r="M260" s="45" t="s">
        <v>206</v>
      </c>
      <c r="N260" s="68" t="s">
        <v>1146</v>
      </c>
      <c r="O260" s="152">
        <v>75</v>
      </c>
      <c r="P260" s="14" t="s">
        <v>1186</v>
      </c>
      <c r="Q260" s="14" t="s">
        <v>516</v>
      </c>
      <c r="R260" s="153">
        <v>0.06060185185185185</v>
      </c>
      <c r="S260" s="167">
        <v>74</v>
      </c>
      <c r="T260" s="128" t="s">
        <v>357</v>
      </c>
      <c r="U260" s="128" t="s">
        <v>206</v>
      </c>
      <c r="V260" s="59">
        <v>74</v>
      </c>
      <c r="W260" s="115">
        <v>75</v>
      </c>
      <c r="X260" s="164">
        <f t="shared" si="4"/>
        <v>149</v>
      </c>
    </row>
    <row r="261" spans="1:24" ht="12.75">
      <c r="A261" s="9"/>
      <c r="B261" s="5">
        <v>76</v>
      </c>
      <c r="C261" s="6" t="s">
        <v>563</v>
      </c>
      <c r="D261" s="18" t="s">
        <v>394</v>
      </c>
      <c r="E261" s="31" t="s">
        <v>564</v>
      </c>
      <c r="F261" s="88">
        <v>76</v>
      </c>
      <c r="G261" s="89" t="s">
        <v>360</v>
      </c>
      <c r="H261" s="89" t="s">
        <v>151</v>
      </c>
      <c r="I261" s="87" t="s">
        <v>361</v>
      </c>
      <c r="K261" s="108" t="s">
        <v>1166</v>
      </c>
      <c r="L261" s="49" t="s">
        <v>1147</v>
      </c>
      <c r="M261" s="107" t="s">
        <v>43</v>
      </c>
      <c r="N261" s="68" t="s">
        <v>1148</v>
      </c>
      <c r="O261" s="152">
        <v>76</v>
      </c>
      <c r="P261" s="14" t="s">
        <v>491</v>
      </c>
      <c r="Q261" s="14" t="s">
        <v>437</v>
      </c>
      <c r="R261" s="153">
        <v>0.06069444444444444</v>
      </c>
      <c r="S261" s="167">
        <v>75</v>
      </c>
      <c r="T261" s="128" t="s">
        <v>356</v>
      </c>
      <c r="U261" s="132" t="s">
        <v>39</v>
      </c>
      <c r="V261" s="59">
        <v>73</v>
      </c>
      <c r="W261" s="115">
        <v>78</v>
      </c>
      <c r="X261" s="164">
        <f t="shared" si="4"/>
        <v>151</v>
      </c>
    </row>
    <row r="262" spans="1:24" ht="21.75" customHeight="1">
      <c r="A262" s="9"/>
      <c r="B262" s="5">
        <v>77</v>
      </c>
      <c r="C262" s="6" t="s">
        <v>565</v>
      </c>
      <c r="D262" s="6" t="s">
        <v>403</v>
      </c>
      <c r="E262" s="31" t="s">
        <v>566</v>
      </c>
      <c r="F262" s="88">
        <v>77</v>
      </c>
      <c r="G262" s="89" t="s">
        <v>362</v>
      </c>
      <c r="H262" s="89" t="s">
        <v>179</v>
      </c>
      <c r="I262" s="90">
        <v>39282</v>
      </c>
      <c r="K262" s="44">
        <v>77</v>
      </c>
      <c r="L262" s="75" t="s">
        <v>350</v>
      </c>
      <c r="M262" s="51" t="s">
        <v>74</v>
      </c>
      <c r="N262" s="68" t="s">
        <v>1149</v>
      </c>
      <c r="O262" s="152">
        <v>77</v>
      </c>
      <c r="P262" s="6" t="s">
        <v>445</v>
      </c>
      <c r="Q262" s="6" t="s">
        <v>400</v>
      </c>
      <c r="R262" s="153">
        <v>0.061053240740740734</v>
      </c>
      <c r="S262" s="171">
        <v>76</v>
      </c>
      <c r="T262" s="133" t="s">
        <v>362</v>
      </c>
      <c r="U262" s="133" t="s">
        <v>179</v>
      </c>
      <c r="V262" s="59">
        <v>77</v>
      </c>
      <c r="W262" s="115">
        <v>80</v>
      </c>
      <c r="X262" s="164">
        <f t="shared" si="4"/>
        <v>157</v>
      </c>
    </row>
    <row r="263" spans="1:24" ht="32.25" customHeight="1">
      <c r="A263" s="9"/>
      <c r="B263" s="5">
        <v>77</v>
      </c>
      <c r="C263" s="14" t="s">
        <v>567</v>
      </c>
      <c r="D263" s="16" t="s">
        <v>561</v>
      </c>
      <c r="E263" s="31" t="s">
        <v>566</v>
      </c>
      <c r="F263" s="88">
        <v>78</v>
      </c>
      <c r="G263" s="89" t="s">
        <v>363</v>
      </c>
      <c r="H263" s="89" t="s">
        <v>194</v>
      </c>
      <c r="I263" s="87" t="s">
        <v>364</v>
      </c>
      <c r="K263" s="44">
        <v>78</v>
      </c>
      <c r="L263" s="45" t="s">
        <v>356</v>
      </c>
      <c r="M263" s="50" t="s">
        <v>39</v>
      </c>
      <c r="N263" s="68" t="s">
        <v>1150</v>
      </c>
      <c r="O263" s="152">
        <v>78</v>
      </c>
      <c r="P263" s="6" t="s">
        <v>601</v>
      </c>
      <c r="Q263" s="6" t="s">
        <v>602</v>
      </c>
      <c r="R263" s="153">
        <v>0.06118055555555555</v>
      </c>
      <c r="S263" s="171">
        <v>77</v>
      </c>
      <c r="T263" s="133" t="s">
        <v>369</v>
      </c>
      <c r="U263" s="133" t="s">
        <v>199</v>
      </c>
      <c r="V263" s="59">
        <v>81</v>
      </c>
      <c r="W263" s="115">
        <v>79</v>
      </c>
      <c r="X263" s="164">
        <f t="shared" si="4"/>
        <v>160</v>
      </c>
    </row>
    <row r="264" spans="1:24" ht="21.75" customHeight="1">
      <c r="A264" s="9"/>
      <c r="B264" s="5">
        <v>79</v>
      </c>
      <c r="C264" s="14" t="s">
        <v>568</v>
      </c>
      <c r="D264" s="14" t="s">
        <v>569</v>
      </c>
      <c r="E264" s="31" t="s">
        <v>570</v>
      </c>
      <c r="F264" s="88">
        <v>79</v>
      </c>
      <c r="G264" s="89" t="s">
        <v>365</v>
      </c>
      <c r="H264" s="89" t="s">
        <v>199</v>
      </c>
      <c r="I264" s="87" t="s">
        <v>366</v>
      </c>
      <c r="K264" s="44">
        <v>79</v>
      </c>
      <c r="L264" s="45" t="s">
        <v>369</v>
      </c>
      <c r="M264" s="45" t="s">
        <v>199</v>
      </c>
      <c r="N264" s="68" t="s">
        <v>1151</v>
      </c>
      <c r="O264" s="152">
        <v>79</v>
      </c>
      <c r="P264" s="6" t="s">
        <v>511</v>
      </c>
      <c r="Q264" s="6" t="s">
        <v>503</v>
      </c>
      <c r="R264" s="153">
        <v>0.06150462962962963</v>
      </c>
      <c r="S264" s="171">
        <v>78</v>
      </c>
      <c r="T264" s="133" t="s">
        <v>365</v>
      </c>
      <c r="U264" s="133" t="s">
        <v>199</v>
      </c>
      <c r="V264" s="59">
        <v>79</v>
      </c>
      <c r="W264" s="115">
        <v>82</v>
      </c>
      <c r="X264" s="164">
        <f t="shared" si="4"/>
        <v>161</v>
      </c>
    </row>
    <row r="265" spans="1:24" ht="21.75" customHeight="1">
      <c r="A265" s="9"/>
      <c r="B265" s="5">
        <v>80</v>
      </c>
      <c r="C265" s="6" t="s">
        <v>571</v>
      </c>
      <c r="D265" s="6" t="s">
        <v>503</v>
      </c>
      <c r="E265" s="31" t="s">
        <v>572</v>
      </c>
      <c r="F265" s="88">
        <v>80</v>
      </c>
      <c r="G265" s="89" t="s">
        <v>367</v>
      </c>
      <c r="H265" s="89" t="s">
        <v>161</v>
      </c>
      <c r="I265" s="87" t="s">
        <v>368</v>
      </c>
      <c r="K265" s="44">
        <v>80</v>
      </c>
      <c r="L265" s="45" t="s">
        <v>362</v>
      </c>
      <c r="M265" s="45" t="s">
        <v>179</v>
      </c>
      <c r="N265" s="68" t="s">
        <v>1152</v>
      </c>
      <c r="O265" s="152">
        <v>80</v>
      </c>
      <c r="P265" s="6" t="s">
        <v>509</v>
      </c>
      <c r="Q265" s="18" t="s">
        <v>425</v>
      </c>
      <c r="R265" s="153">
        <v>0.061689814814814815</v>
      </c>
      <c r="S265" s="171">
        <v>79</v>
      </c>
      <c r="T265" s="133" t="s">
        <v>363</v>
      </c>
      <c r="U265" s="133" t="s">
        <v>194</v>
      </c>
      <c r="V265" s="59">
        <v>78</v>
      </c>
      <c r="W265" s="115">
        <v>86</v>
      </c>
      <c r="X265" s="164">
        <f t="shared" si="4"/>
        <v>164</v>
      </c>
    </row>
    <row r="266" spans="1:24" ht="21.75">
      <c r="A266" s="9"/>
      <c r="B266" s="5">
        <v>81</v>
      </c>
      <c r="C266" s="6" t="s">
        <v>573</v>
      </c>
      <c r="D266" s="6" t="s">
        <v>483</v>
      </c>
      <c r="E266" s="31" t="s">
        <v>574</v>
      </c>
      <c r="F266" s="88">
        <v>81</v>
      </c>
      <c r="G266" s="89" t="s">
        <v>369</v>
      </c>
      <c r="H266" s="89" t="s">
        <v>199</v>
      </c>
      <c r="I266" s="120">
        <v>0.013969907407407408</v>
      </c>
      <c r="K266" s="44">
        <v>81</v>
      </c>
      <c r="L266" s="45" t="s">
        <v>343</v>
      </c>
      <c r="M266" s="45" t="s">
        <v>39</v>
      </c>
      <c r="N266" s="68" t="s">
        <v>1153</v>
      </c>
      <c r="O266" s="152">
        <v>81</v>
      </c>
      <c r="P266" s="6" t="s">
        <v>480</v>
      </c>
      <c r="Q266" s="18" t="s">
        <v>425</v>
      </c>
      <c r="R266" s="153">
        <v>0.061875</v>
      </c>
      <c r="S266" s="171">
        <v>80</v>
      </c>
      <c r="T266" s="133" t="s">
        <v>370</v>
      </c>
      <c r="U266" s="133" t="s">
        <v>194</v>
      </c>
      <c r="V266" s="59">
        <v>82</v>
      </c>
      <c r="W266" s="115">
        <v>84</v>
      </c>
      <c r="X266" s="164">
        <f t="shared" si="4"/>
        <v>166</v>
      </c>
    </row>
    <row r="267" spans="1:24" ht="21.75" customHeight="1">
      <c r="A267" s="9"/>
      <c r="B267" s="5">
        <v>82</v>
      </c>
      <c r="C267" s="6" t="s">
        <v>575</v>
      </c>
      <c r="D267" s="6" t="s">
        <v>498</v>
      </c>
      <c r="E267" s="31" t="s">
        <v>576</v>
      </c>
      <c r="F267" s="88">
        <v>82</v>
      </c>
      <c r="G267" s="89" t="s">
        <v>370</v>
      </c>
      <c r="H267" s="89" t="s">
        <v>194</v>
      </c>
      <c r="I267" s="87" t="s">
        <v>371</v>
      </c>
      <c r="K267" s="44">
        <v>82</v>
      </c>
      <c r="L267" s="45" t="s">
        <v>365</v>
      </c>
      <c r="M267" s="45" t="s">
        <v>199</v>
      </c>
      <c r="N267" s="68" t="s">
        <v>1154</v>
      </c>
      <c r="O267" s="152">
        <v>82</v>
      </c>
      <c r="P267" s="6" t="s">
        <v>581</v>
      </c>
      <c r="Q267" s="6" t="s">
        <v>498</v>
      </c>
      <c r="R267" s="153">
        <v>0.06253472222222223</v>
      </c>
      <c r="S267" s="171">
        <v>81</v>
      </c>
      <c r="T267" s="133" t="s">
        <v>379</v>
      </c>
      <c r="U267" s="133" t="s">
        <v>199</v>
      </c>
      <c r="V267" s="59">
        <v>87</v>
      </c>
      <c r="W267" s="115">
        <v>83</v>
      </c>
      <c r="X267" s="164">
        <f t="shared" si="4"/>
        <v>170</v>
      </c>
    </row>
    <row r="268" spans="1:24" ht="12.75">
      <c r="A268" s="9"/>
      <c r="B268" s="5">
        <v>83</v>
      </c>
      <c r="C268" s="14" t="s">
        <v>577</v>
      </c>
      <c r="D268" s="14" t="s">
        <v>437</v>
      </c>
      <c r="E268" s="31" t="s">
        <v>578</v>
      </c>
      <c r="F268" s="88">
        <v>83</v>
      </c>
      <c r="G268" s="89" t="s">
        <v>372</v>
      </c>
      <c r="H268" s="89" t="s">
        <v>179</v>
      </c>
      <c r="I268" s="87" t="s">
        <v>373</v>
      </c>
      <c r="K268" s="44">
        <v>83</v>
      </c>
      <c r="L268" s="45" t="s">
        <v>379</v>
      </c>
      <c r="M268" s="45" t="s">
        <v>199</v>
      </c>
      <c r="N268" s="68" t="s">
        <v>1155</v>
      </c>
      <c r="O268" s="152">
        <v>83</v>
      </c>
      <c r="P268" s="139" t="s">
        <v>554</v>
      </c>
      <c r="Q268" s="140" t="s">
        <v>555</v>
      </c>
      <c r="R268" s="153">
        <v>0.06350694444444445</v>
      </c>
      <c r="S268" s="171">
        <v>82</v>
      </c>
      <c r="T268" s="133" t="s">
        <v>374</v>
      </c>
      <c r="U268" s="133" t="s">
        <v>194</v>
      </c>
      <c r="V268" s="59">
        <v>84</v>
      </c>
      <c r="W268" s="115">
        <v>88</v>
      </c>
      <c r="X268" s="164">
        <f t="shared" si="4"/>
        <v>172</v>
      </c>
    </row>
    <row r="269" spans="1:24" ht="21.75" customHeight="1">
      <c r="A269" s="9"/>
      <c r="B269" s="5">
        <v>84</v>
      </c>
      <c r="C269" s="6" t="s">
        <v>579</v>
      </c>
      <c r="D269" s="6" t="s">
        <v>532</v>
      </c>
      <c r="E269" s="31" t="s">
        <v>580</v>
      </c>
      <c r="F269" s="88">
        <v>84</v>
      </c>
      <c r="G269" s="89" t="s">
        <v>374</v>
      </c>
      <c r="H269" s="89" t="s">
        <v>194</v>
      </c>
      <c r="I269" s="120">
        <v>0.015381944444444443</v>
      </c>
      <c r="K269" s="44">
        <v>84</v>
      </c>
      <c r="L269" s="45" t="s">
        <v>370</v>
      </c>
      <c r="M269" s="45" t="s">
        <v>194</v>
      </c>
      <c r="N269" s="68" t="s">
        <v>1156</v>
      </c>
      <c r="O269" s="152">
        <v>84</v>
      </c>
      <c r="P269" s="6" t="s">
        <v>594</v>
      </c>
      <c r="Q269" s="6" t="s">
        <v>532</v>
      </c>
      <c r="R269" s="153">
        <v>0.0640625</v>
      </c>
      <c r="S269" s="171">
        <v>82</v>
      </c>
      <c r="T269" s="133" t="s">
        <v>377</v>
      </c>
      <c r="U269" s="133" t="s">
        <v>194</v>
      </c>
      <c r="V269" s="59">
        <v>86</v>
      </c>
      <c r="W269" s="115">
        <v>86</v>
      </c>
      <c r="X269" s="173">
        <f t="shared" si="4"/>
        <v>172</v>
      </c>
    </row>
    <row r="270" spans="1:24" ht="12.75">
      <c r="A270" s="9"/>
      <c r="B270" s="5">
        <v>85</v>
      </c>
      <c r="C270" s="6" t="s">
        <v>581</v>
      </c>
      <c r="D270" s="6" t="s">
        <v>498</v>
      </c>
      <c r="E270" s="31" t="s">
        <v>582</v>
      </c>
      <c r="F270" s="88">
        <v>85</v>
      </c>
      <c r="G270" s="89" t="s">
        <v>375</v>
      </c>
      <c r="H270" s="89" t="s">
        <v>114</v>
      </c>
      <c r="I270" s="87" t="s">
        <v>376</v>
      </c>
      <c r="K270" s="44">
        <v>85</v>
      </c>
      <c r="L270" s="45" t="s">
        <v>383</v>
      </c>
      <c r="M270" s="45" t="s">
        <v>194</v>
      </c>
      <c r="N270" s="68" t="s">
        <v>1157</v>
      </c>
      <c r="O270" s="152">
        <v>85</v>
      </c>
      <c r="P270" s="6" t="s">
        <v>559</v>
      </c>
      <c r="Q270" s="6" t="s">
        <v>519</v>
      </c>
      <c r="R270" s="153">
        <v>0.06424768518518519</v>
      </c>
      <c r="S270" s="134"/>
      <c r="T270" s="133"/>
      <c r="U270" s="133"/>
      <c r="V270" s="56"/>
      <c r="W270" s="115"/>
      <c r="X270" s="174"/>
    </row>
    <row r="271" spans="1:24" ht="32.25" customHeight="1">
      <c r="A271" s="9"/>
      <c r="B271" s="5">
        <v>86</v>
      </c>
      <c r="C271" s="14" t="s">
        <v>583</v>
      </c>
      <c r="D271" s="140" t="s">
        <v>555</v>
      </c>
      <c r="E271" s="31" t="s">
        <v>584</v>
      </c>
      <c r="F271" s="88">
        <v>86</v>
      </c>
      <c r="G271" s="89" t="s">
        <v>377</v>
      </c>
      <c r="H271" s="89" t="s">
        <v>194</v>
      </c>
      <c r="I271" s="87" t="s">
        <v>378</v>
      </c>
      <c r="K271" s="44">
        <v>86</v>
      </c>
      <c r="L271" s="45" t="s">
        <v>363</v>
      </c>
      <c r="M271" s="45" t="s">
        <v>194</v>
      </c>
      <c r="N271" s="68" t="s">
        <v>1158</v>
      </c>
      <c r="O271" s="152">
        <v>86</v>
      </c>
      <c r="P271" s="6" t="s">
        <v>531</v>
      </c>
      <c r="Q271" s="6" t="s">
        <v>532</v>
      </c>
      <c r="R271" s="153">
        <v>0.06457175925925926</v>
      </c>
      <c r="S271" s="134"/>
      <c r="T271" s="133"/>
      <c r="U271" s="133"/>
      <c r="V271" s="56"/>
      <c r="W271" s="115"/>
      <c r="X271" s="174"/>
    </row>
    <row r="272" spans="1:24" ht="42.75" customHeight="1">
      <c r="A272" s="9"/>
      <c r="B272" s="5">
        <v>87</v>
      </c>
      <c r="C272" s="14" t="s">
        <v>585</v>
      </c>
      <c r="D272" s="14" t="s">
        <v>586</v>
      </c>
      <c r="E272" s="31" t="s">
        <v>587</v>
      </c>
      <c r="F272" s="88">
        <v>87</v>
      </c>
      <c r="G272" s="89" t="s">
        <v>379</v>
      </c>
      <c r="H272" s="89" t="s">
        <v>199</v>
      </c>
      <c r="I272" s="120">
        <v>0.016701388888888887</v>
      </c>
      <c r="K272" s="44">
        <v>87</v>
      </c>
      <c r="L272" s="45" t="s">
        <v>377</v>
      </c>
      <c r="M272" s="45" t="s">
        <v>194</v>
      </c>
      <c r="N272" s="68" t="s">
        <v>1159</v>
      </c>
      <c r="O272" s="152">
        <v>87</v>
      </c>
      <c r="P272" s="139" t="s">
        <v>653</v>
      </c>
      <c r="Q272" s="139" t="s">
        <v>476</v>
      </c>
      <c r="R272" s="153">
        <v>0.06473379629629629</v>
      </c>
      <c r="S272" s="171"/>
      <c r="T272" s="175"/>
      <c r="U272" s="175"/>
      <c r="V272" s="56"/>
      <c r="W272" s="115"/>
      <c r="X272" s="174"/>
    </row>
    <row r="273" spans="1:24" ht="32.25" customHeight="1">
      <c r="A273" s="9"/>
      <c r="B273" s="5">
        <v>88</v>
      </c>
      <c r="C273" s="17" t="s">
        <v>588</v>
      </c>
      <c r="D273" s="17" t="s">
        <v>476</v>
      </c>
      <c r="E273" s="31" t="s">
        <v>589</v>
      </c>
      <c r="F273" s="88">
        <v>88</v>
      </c>
      <c r="G273" s="89" t="s">
        <v>380</v>
      </c>
      <c r="H273" s="89" t="s">
        <v>194</v>
      </c>
      <c r="I273" s="87" t="s">
        <v>381</v>
      </c>
      <c r="K273" s="44">
        <v>88</v>
      </c>
      <c r="L273" s="45" t="s">
        <v>374</v>
      </c>
      <c r="M273" s="45" t="s">
        <v>194</v>
      </c>
      <c r="N273" s="68" t="s">
        <v>1160</v>
      </c>
      <c r="O273" s="152">
        <v>88</v>
      </c>
      <c r="P273" s="6" t="s">
        <v>612</v>
      </c>
      <c r="Q273" s="6" t="s">
        <v>503</v>
      </c>
      <c r="R273" s="153">
        <v>0.0647800925925926</v>
      </c>
      <c r="S273" s="176"/>
      <c r="T273" s="175"/>
      <c r="U273" s="175"/>
      <c r="V273" s="56"/>
      <c r="W273" s="115"/>
      <c r="X273" s="174"/>
    </row>
    <row r="274" spans="1:24" ht="21.75" customHeight="1">
      <c r="A274" s="9"/>
      <c r="B274" s="5">
        <v>89</v>
      </c>
      <c r="C274" s="17" t="s">
        <v>590</v>
      </c>
      <c r="D274" s="17" t="s">
        <v>454</v>
      </c>
      <c r="E274" s="31" t="s">
        <v>591</v>
      </c>
      <c r="F274" s="88"/>
      <c r="G274" s="89" t="s">
        <v>382</v>
      </c>
      <c r="H274" s="89" t="s">
        <v>32</v>
      </c>
      <c r="I274" s="87" t="s">
        <v>248</v>
      </c>
      <c r="K274" s="44"/>
      <c r="L274" s="45" t="s">
        <v>375</v>
      </c>
      <c r="M274" s="45" t="s">
        <v>114</v>
      </c>
      <c r="N274" s="68" t="s">
        <v>248</v>
      </c>
      <c r="O274" s="152">
        <v>89</v>
      </c>
      <c r="P274" s="139" t="s">
        <v>610</v>
      </c>
      <c r="Q274" s="140" t="s">
        <v>555</v>
      </c>
      <c r="R274" s="153">
        <v>0.06498842592592592</v>
      </c>
      <c r="S274" s="134">
        <v>85</v>
      </c>
      <c r="T274" s="133" t="s">
        <v>375</v>
      </c>
      <c r="U274" s="133" t="s">
        <v>114</v>
      </c>
      <c r="V274" s="56"/>
      <c r="W274" s="115"/>
      <c r="X274" s="174"/>
    </row>
    <row r="275" spans="1:24" ht="21.75" customHeight="1">
      <c r="A275" s="9"/>
      <c r="B275" s="5">
        <v>90</v>
      </c>
      <c r="C275" s="8" t="s">
        <v>592</v>
      </c>
      <c r="D275" s="18" t="s">
        <v>425</v>
      </c>
      <c r="E275" s="31" t="s">
        <v>593</v>
      </c>
      <c r="F275" s="88"/>
      <c r="G275" s="89" t="s">
        <v>383</v>
      </c>
      <c r="H275" s="89" t="s">
        <v>194</v>
      </c>
      <c r="I275" s="87" t="s">
        <v>248</v>
      </c>
      <c r="K275" s="44"/>
      <c r="L275" s="45" t="s">
        <v>339</v>
      </c>
      <c r="M275" s="45" t="s">
        <v>65</v>
      </c>
      <c r="N275" s="46" t="s">
        <v>248</v>
      </c>
      <c r="O275" s="152">
        <v>90</v>
      </c>
      <c r="P275" s="6" t="s">
        <v>489</v>
      </c>
      <c r="Q275" s="6" t="s">
        <v>432</v>
      </c>
      <c r="R275" s="153">
        <v>0.06503472222222222</v>
      </c>
      <c r="S275" s="134">
        <v>60</v>
      </c>
      <c r="T275" s="133" t="s">
        <v>339</v>
      </c>
      <c r="U275" s="133" t="s">
        <v>65</v>
      </c>
      <c r="V275" s="56"/>
      <c r="W275" s="115"/>
      <c r="X275" s="174"/>
    </row>
    <row r="276" spans="1:24" ht="21.75" customHeight="1">
      <c r="A276" s="9"/>
      <c r="B276" s="5">
        <v>91</v>
      </c>
      <c r="C276" s="6" t="s">
        <v>594</v>
      </c>
      <c r="D276" s="6" t="s">
        <v>532</v>
      </c>
      <c r="E276" s="31" t="s">
        <v>595</v>
      </c>
      <c r="F276" s="91"/>
      <c r="G276" s="92"/>
      <c r="H276" s="92"/>
      <c r="I276" s="93"/>
      <c r="K276" s="44"/>
      <c r="L276" s="45" t="s">
        <v>380</v>
      </c>
      <c r="M276" s="45" t="s">
        <v>194</v>
      </c>
      <c r="N276" s="46" t="s">
        <v>248</v>
      </c>
      <c r="O276" s="152">
        <v>91</v>
      </c>
      <c r="P276" s="6" t="s">
        <v>579</v>
      </c>
      <c r="Q276" s="6" t="s">
        <v>532</v>
      </c>
      <c r="R276" s="153">
        <v>0.06604166666666667</v>
      </c>
      <c r="S276" s="134">
        <v>88</v>
      </c>
      <c r="T276" s="133" t="s">
        <v>380</v>
      </c>
      <c r="U276" s="133" t="s">
        <v>194</v>
      </c>
      <c r="V276" s="56"/>
      <c r="W276" s="115"/>
      <c r="X276" s="174"/>
    </row>
    <row r="277" spans="1:24" ht="21.75" customHeight="1">
      <c r="A277" s="9"/>
      <c r="B277" s="5">
        <v>92</v>
      </c>
      <c r="C277" s="6" t="s">
        <v>596</v>
      </c>
      <c r="D277" s="6" t="s">
        <v>419</v>
      </c>
      <c r="E277" s="31" t="s">
        <v>597</v>
      </c>
      <c r="F277" s="94" t="s">
        <v>14</v>
      </c>
      <c r="G277" s="95"/>
      <c r="H277" s="95"/>
      <c r="I277" s="96"/>
      <c r="K277" s="44"/>
      <c r="L277" s="45" t="s">
        <v>372</v>
      </c>
      <c r="M277" s="45" t="s">
        <v>179</v>
      </c>
      <c r="N277" s="46" t="s">
        <v>248</v>
      </c>
      <c r="O277" s="152">
        <v>92</v>
      </c>
      <c r="P277" s="6" t="s">
        <v>655</v>
      </c>
      <c r="Q277" s="21" t="s">
        <v>394</v>
      </c>
      <c r="R277" s="153">
        <v>0.0663773148148148</v>
      </c>
      <c r="S277" s="134">
        <v>83</v>
      </c>
      <c r="T277" s="133" t="s">
        <v>372</v>
      </c>
      <c r="U277" s="133" t="s">
        <v>179</v>
      </c>
      <c r="V277" s="56"/>
      <c r="W277" s="115"/>
      <c r="X277" s="174"/>
    </row>
    <row r="278" spans="1:24" ht="12.75">
      <c r="A278" s="9"/>
      <c r="B278" s="5">
        <v>93</v>
      </c>
      <c r="C278" s="6" t="s">
        <v>598</v>
      </c>
      <c r="D278" s="6" t="s">
        <v>599</v>
      </c>
      <c r="E278" s="31" t="s">
        <v>600</v>
      </c>
      <c r="F278" s="97"/>
      <c r="G278" s="98"/>
      <c r="H278" s="98"/>
      <c r="I278" s="99"/>
      <c r="K278" s="36"/>
      <c r="L278" s="37"/>
      <c r="M278" s="37"/>
      <c r="N278" s="38"/>
      <c r="O278" s="152">
        <v>93</v>
      </c>
      <c r="P278" s="6" t="s">
        <v>550</v>
      </c>
      <c r="Q278" s="6" t="s">
        <v>432</v>
      </c>
      <c r="R278" s="153">
        <v>0.06708333333333333</v>
      </c>
      <c r="S278" s="177"/>
      <c r="T278" s="175"/>
      <c r="U278" s="175"/>
      <c r="V278" s="56"/>
      <c r="W278" s="115"/>
      <c r="X278" s="174"/>
    </row>
    <row r="279" spans="1:24" ht="21.75" customHeight="1" thickBot="1">
      <c r="A279" s="9"/>
      <c r="B279" s="5">
        <v>94</v>
      </c>
      <c r="C279" s="6" t="s">
        <v>601</v>
      </c>
      <c r="D279" s="6" t="s">
        <v>602</v>
      </c>
      <c r="E279" s="31" t="s">
        <v>603</v>
      </c>
      <c r="F279" s="100"/>
      <c r="G279" s="101"/>
      <c r="H279" s="101"/>
      <c r="I279" s="102"/>
      <c r="K279" s="70" t="s">
        <v>14</v>
      </c>
      <c r="L279" s="71"/>
      <c r="M279" s="71"/>
      <c r="N279" s="72"/>
      <c r="O279" s="152">
        <v>94</v>
      </c>
      <c r="P279" s="135" t="s">
        <v>592</v>
      </c>
      <c r="Q279" s="18" t="s">
        <v>425</v>
      </c>
      <c r="R279" s="153">
        <v>0.06806712962962963</v>
      </c>
      <c r="S279" s="178"/>
      <c r="T279" s="179"/>
      <c r="U279" s="179"/>
      <c r="V279" s="115"/>
      <c r="W279" s="115"/>
      <c r="X279" s="164"/>
    </row>
    <row r="280" spans="1:24" ht="21.75" customHeight="1">
      <c r="A280" s="9"/>
      <c r="B280" s="5">
        <v>95</v>
      </c>
      <c r="C280" s="6" t="s">
        <v>604</v>
      </c>
      <c r="D280" s="6" t="s">
        <v>503</v>
      </c>
      <c r="E280" s="6" t="s">
        <v>605</v>
      </c>
      <c r="F280" s="9"/>
      <c r="G280" s="15"/>
      <c r="H280" s="15"/>
      <c r="I280" s="15"/>
      <c r="K280" s="1"/>
      <c r="L280" s="1"/>
      <c r="M280" s="1"/>
      <c r="N280" s="1"/>
      <c r="O280" s="152">
        <v>95</v>
      </c>
      <c r="P280" s="14" t="s">
        <v>585</v>
      </c>
      <c r="Q280" s="14" t="s">
        <v>586</v>
      </c>
      <c r="R280" s="153">
        <v>0.06853009259259259</v>
      </c>
      <c r="S280" s="180"/>
      <c r="T280" s="179"/>
      <c r="U280" s="179"/>
      <c r="V280" s="115"/>
      <c r="W280" s="115"/>
      <c r="X280" s="164"/>
    </row>
    <row r="281" spans="1:24" ht="21.75" customHeight="1">
      <c r="A281" s="9"/>
      <c r="B281" s="5">
        <v>96</v>
      </c>
      <c r="C281" s="6" t="s">
        <v>606</v>
      </c>
      <c r="D281" s="21" t="s">
        <v>394</v>
      </c>
      <c r="E281" s="6" t="s">
        <v>607</v>
      </c>
      <c r="F281" s="9"/>
      <c r="G281" s="15"/>
      <c r="H281" s="15"/>
      <c r="I281" s="15"/>
      <c r="O281" s="152">
        <v>96</v>
      </c>
      <c r="P281" s="6" t="s">
        <v>590</v>
      </c>
      <c r="Q281" s="6" t="s">
        <v>454</v>
      </c>
      <c r="R281" s="153">
        <v>0.0686574074074074</v>
      </c>
      <c r="S281" s="166"/>
      <c r="T281" s="179"/>
      <c r="U281" s="179"/>
      <c r="V281" s="115"/>
      <c r="W281" s="115"/>
      <c r="X281" s="164"/>
    </row>
    <row r="282" spans="1:24" ht="21.75" customHeight="1">
      <c r="A282" s="9"/>
      <c r="B282" s="5">
        <v>97</v>
      </c>
      <c r="C282" s="6" t="s">
        <v>608</v>
      </c>
      <c r="D282" s="6" t="s">
        <v>503</v>
      </c>
      <c r="E282" s="6" t="s">
        <v>609</v>
      </c>
      <c r="F282" s="9"/>
      <c r="G282" s="15"/>
      <c r="H282" s="15"/>
      <c r="I282" s="15"/>
      <c r="O282" s="152">
        <v>97</v>
      </c>
      <c r="P282" s="6" t="s">
        <v>608</v>
      </c>
      <c r="Q282" s="6" t="s">
        <v>503</v>
      </c>
      <c r="R282" s="153">
        <v>0.06961805555555556</v>
      </c>
      <c r="S282" s="166"/>
      <c r="T282" s="179"/>
      <c r="U282" s="179"/>
      <c r="V282" s="115"/>
      <c r="W282" s="115"/>
      <c r="X282" s="164"/>
    </row>
    <row r="283" spans="1:24" ht="21.75" customHeight="1">
      <c r="A283" s="9"/>
      <c r="B283" s="5">
        <v>98</v>
      </c>
      <c r="C283" s="14" t="s">
        <v>610</v>
      </c>
      <c r="D283" s="199" t="s">
        <v>555</v>
      </c>
      <c r="E283" s="6" t="s">
        <v>611</v>
      </c>
      <c r="F283" s="9"/>
      <c r="G283" s="15"/>
      <c r="H283" s="15"/>
      <c r="I283" s="15"/>
      <c r="O283" s="152">
        <v>98</v>
      </c>
      <c r="P283" s="6" t="s">
        <v>544</v>
      </c>
      <c r="Q283" s="6" t="s">
        <v>519</v>
      </c>
      <c r="R283" s="153">
        <v>0.07126157407407407</v>
      </c>
      <c r="S283" s="166"/>
      <c r="T283" s="179"/>
      <c r="U283" s="179"/>
      <c r="V283" s="115"/>
      <c r="W283" s="115"/>
      <c r="X283" s="164"/>
    </row>
    <row r="284" spans="1:24" ht="32.25" customHeight="1">
      <c r="A284" s="9"/>
      <c r="B284" s="5">
        <v>99</v>
      </c>
      <c r="C284" s="6" t="s">
        <v>612</v>
      </c>
      <c r="D284" s="6" t="s">
        <v>503</v>
      </c>
      <c r="E284" s="6" t="s">
        <v>613</v>
      </c>
      <c r="F284" s="9"/>
      <c r="G284" s="15"/>
      <c r="H284" s="15"/>
      <c r="I284" s="15"/>
      <c r="O284" s="152">
        <v>99</v>
      </c>
      <c r="P284" s="14" t="s">
        <v>583</v>
      </c>
      <c r="Q284" s="140" t="s">
        <v>555</v>
      </c>
      <c r="R284" s="153">
        <v>0.07185185185185185</v>
      </c>
      <c r="S284" s="166"/>
      <c r="T284" s="179"/>
      <c r="U284" s="179"/>
      <c r="V284" s="115"/>
      <c r="W284" s="115"/>
      <c r="X284" s="164"/>
    </row>
    <row r="285" spans="1:24" ht="21.75">
      <c r="A285" s="9"/>
      <c r="B285" s="5">
        <v>100</v>
      </c>
      <c r="C285" s="6" t="s">
        <v>614</v>
      </c>
      <c r="D285" s="6" t="s">
        <v>179</v>
      </c>
      <c r="E285" s="6" t="s">
        <v>615</v>
      </c>
      <c r="F285" s="9"/>
      <c r="G285" s="15"/>
      <c r="H285" s="15"/>
      <c r="I285" s="15"/>
      <c r="O285" s="152">
        <v>100</v>
      </c>
      <c r="P285" s="6" t="s">
        <v>502</v>
      </c>
      <c r="Q285" s="6" t="s">
        <v>503</v>
      </c>
      <c r="R285" s="153">
        <v>0.07287037037037036</v>
      </c>
      <c r="S285" s="166"/>
      <c r="T285" s="179"/>
      <c r="U285" s="179"/>
      <c r="V285" s="115"/>
      <c r="W285" s="115"/>
      <c r="X285" s="164"/>
    </row>
    <row r="286" spans="1:24" ht="21.75" customHeight="1">
      <c r="A286" s="9"/>
      <c r="B286" s="5">
        <v>101</v>
      </c>
      <c r="C286" s="6" t="s">
        <v>616</v>
      </c>
      <c r="D286" s="6" t="s">
        <v>617</v>
      </c>
      <c r="E286" s="6" t="s">
        <v>618</v>
      </c>
      <c r="F286" s="9"/>
      <c r="G286" s="15"/>
      <c r="H286" s="15"/>
      <c r="I286" s="15"/>
      <c r="O286" s="152">
        <v>101</v>
      </c>
      <c r="P286" s="6" t="s">
        <v>557</v>
      </c>
      <c r="Q286" s="6" t="s">
        <v>532</v>
      </c>
      <c r="R286" s="153">
        <v>0.07464120370370371</v>
      </c>
      <c r="S286" s="166"/>
      <c r="T286" s="179"/>
      <c r="U286" s="179"/>
      <c r="V286" s="115"/>
      <c r="W286" s="115"/>
      <c r="X286" s="164"/>
    </row>
    <row r="287" spans="1:24" ht="12.75">
      <c r="A287" s="9"/>
      <c r="B287" s="5">
        <v>102</v>
      </c>
      <c r="C287" s="6" t="s">
        <v>619</v>
      </c>
      <c r="D287" s="24" t="s">
        <v>416</v>
      </c>
      <c r="E287" s="6" t="s">
        <v>620</v>
      </c>
      <c r="G287" s="15"/>
      <c r="H287" s="15"/>
      <c r="I287" s="15"/>
      <c r="O287" s="152">
        <v>102</v>
      </c>
      <c r="P287" s="14" t="s">
        <v>1187</v>
      </c>
      <c r="Q287" s="14" t="s">
        <v>437</v>
      </c>
      <c r="R287" s="153">
        <v>0.07519675925925927</v>
      </c>
      <c r="S287" s="166"/>
      <c r="T287" s="179"/>
      <c r="U287" s="179"/>
      <c r="V287" s="115"/>
      <c r="W287" s="115"/>
      <c r="X287" s="164"/>
    </row>
    <row r="288" spans="1:24" ht="12.75">
      <c r="A288" s="9"/>
      <c r="B288" s="5">
        <v>103</v>
      </c>
      <c r="C288" s="6" t="s">
        <v>621</v>
      </c>
      <c r="D288" s="21" t="s">
        <v>394</v>
      </c>
      <c r="E288" s="6" t="s">
        <v>622</v>
      </c>
      <c r="G288" s="15"/>
      <c r="H288" s="15"/>
      <c r="I288" s="15"/>
      <c r="O288" s="152">
        <v>103</v>
      </c>
      <c r="P288" s="14" t="s">
        <v>475</v>
      </c>
      <c r="Q288" s="14" t="s">
        <v>476</v>
      </c>
      <c r="R288" s="153">
        <v>0.07589120370370371</v>
      </c>
      <c r="S288" s="166"/>
      <c r="T288" s="179"/>
      <c r="U288" s="179"/>
      <c r="V288" s="115"/>
      <c r="W288" s="115"/>
      <c r="X288" s="164"/>
    </row>
    <row r="289" spans="1:24" ht="21.75" customHeight="1">
      <c r="A289" s="9"/>
      <c r="B289" s="5">
        <v>104</v>
      </c>
      <c r="C289" s="6" t="s">
        <v>623</v>
      </c>
      <c r="D289" s="6" t="s">
        <v>179</v>
      </c>
      <c r="E289" s="6" t="s">
        <v>624</v>
      </c>
      <c r="G289" s="15"/>
      <c r="H289" s="15"/>
      <c r="I289" s="15"/>
      <c r="O289" s="152">
        <v>104</v>
      </c>
      <c r="P289" s="6" t="s">
        <v>575</v>
      </c>
      <c r="Q289" s="6" t="s">
        <v>498</v>
      </c>
      <c r="R289" s="153">
        <v>0.07703703703703703</v>
      </c>
      <c r="S289" s="166"/>
      <c r="T289" s="179"/>
      <c r="U289" s="179"/>
      <c r="V289" s="115"/>
      <c r="W289" s="115"/>
      <c r="X289" s="164"/>
    </row>
    <row r="290" spans="1:24" ht="21.75" customHeight="1">
      <c r="A290" s="9"/>
      <c r="B290" s="5">
        <v>105</v>
      </c>
      <c r="C290" s="6" t="s">
        <v>625</v>
      </c>
      <c r="D290" s="6" t="s">
        <v>599</v>
      </c>
      <c r="E290" s="6" t="s">
        <v>626</v>
      </c>
      <c r="G290" s="15"/>
      <c r="H290" s="15"/>
      <c r="I290" s="15"/>
      <c r="O290" s="152">
        <v>105</v>
      </c>
      <c r="P290" s="6" t="s">
        <v>621</v>
      </c>
      <c r="Q290" s="21" t="s">
        <v>394</v>
      </c>
      <c r="R290" s="153">
        <v>0.07725694444444443</v>
      </c>
      <c r="S290" s="166"/>
      <c r="T290" s="179"/>
      <c r="U290" s="179"/>
      <c r="V290" s="115"/>
      <c r="W290" s="115"/>
      <c r="X290" s="164"/>
    </row>
    <row r="291" spans="1:24" ht="12.75">
      <c r="A291" s="9"/>
      <c r="B291" s="5">
        <v>106</v>
      </c>
      <c r="C291" s="14" t="s">
        <v>627</v>
      </c>
      <c r="D291" s="14" t="s">
        <v>569</v>
      </c>
      <c r="E291" s="6" t="s">
        <v>628</v>
      </c>
      <c r="G291" s="15"/>
      <c r="H291" s="15"/>
      <c r="I291" s="15"/>
      <c r="O291" s="152">
        <v>106</v>
      </c>
      <c r="P291" s="14" t="s">
        <v>627</v>
      </c>
      <c r="Q291" s="14" t="s">
        <v>569</v>
      </c>
      <c r="R291" s="153">
        <v>0.08038194444444445</v>
      </c>
      <c r="S291" s="166"/>
      <c r="T291" s="179"/>
      <c r="U291" s="179"/>
      <c r="V291" s="115"/>
      <c r="W291" s="115"/>
      <c r="X291" s="164"/>
    </row>
    <row r="292" spans="1:24" ht="21.75">
      <c r="A292" s="9"/>
      <c r="B292" s="5">
        <v>107</v>
      </c>
      <c r="C292" s="6" t="s">
        <v>629</v>
      </c>
      <c r="D292" s="6" t="s">
        <v>617</v>
      </c>
      <c r="E292" s="6" t="s">
        <v>630</v>
      </c>
      <c r="G292" s="15"/>
      <c r="H292" s="15"/>
      <c r="I292" s="15"/>
      <c r="O292" s="152">
        <v>107</v>
      </c>
      <c r="P292" s="6" t="s">
        <v>623</v>
      </c>
      <c r="Q292" s="6" t="s">
        <v>179</v>
      </c>
      <c r="R292" s="153">
        <v>0.08100694444444444</v>
      </c>
      <c r="S292" s="166"/>
      <c r="T292" s="179"/>
      <c r="U292" s="179"/>
      <c r="V292" s="115"/>
      <c r="W292" s="115"/>
      <c r="X292" s="164"/>
    </row>
    <row r="293" spans="1:24" ht="12.75">
      <c r="A293" s="9"/>
      <c r="B293" s="5">
        <v>108</v>
      </c>
      <c r="C293" s="6" t="s">
        <v>631</v>
      </c>
      <c r="D293" s="6" t="s">
        <v>599</v>
      </c>
      <c r="E293" s="6" t="s">
        <v>632</v>
      </c>
      <c r="G293" s="15"/>
      <c r="H293" s="15"/>
      <c r="I293" s="15"/>
      <c r="O293" s="152">
        <v>108</v>
      </c>
      <c r="P293" s="6" t="s">
        <v>639</v>
      </c>
      <c r="Q293" s="6" t="s">
        <v>599</v>
      </c>
      <c r="R293" s="153">
        <v>0.08662037037037036</v>
      </c>
      <c r="S293" s="166"/>
      <c r="T293" s="179"/>
      <c r="U293" s="179"/>
      <c r="V293" s="181"/>
      <c r="W293" s="181"/>
      <c r="X293" s="164"/>
    </row>
    <row r="294" spans="1:24" ht="12.75">
      <c r="A294" s="9"/>
      <c r="B294" s="5">
        <v>109</v>
      </c>
      <c r="C294" s="6" t="s">
        <v>633</v>
      </c>
      <c r="D294" s="6" t="s">
        <v>599</v>
      </c>
      <c r="E294" s="6" t="s">
        <v>634</v>
      </c>
      <c r="G294" s="15"/>
      <c r="H294" s="15"/>
      <c r="I294" s="15"/>
      <c r="O294" s="152">
        <v>109</v>
      </c>
      <c r="P294" s="6" t="s">
        <v>635</v>
      </c>
      <c r="Q294" s="6" t="s">
        <v>602</v>
      </c>
      <c r="R294" s="153">
        <v>0.0872800925925926</v>
      </c>
      <c r="S294" s="166"/>
      <c r="T294" s="179"/>
      <c r="U294" s="179"/>
      <c r="V294" s="181"/>
      <c r="W294" s="181"/>
      <c r="X294" s="164"/>
    </row>
    <row r="295" spans="1:24" ht="12.75">
      <c r="A295" s="9"/>
      <c r="B295" s="5">
        <v>110</v>
      </c>
      <c r="C295" s="6" t="s">
        <v>635</v>
      </c>
      <c r="D295" s="6" t="s">
        <v>602</v>
      </c>
      <c r="E295" s="6" t="s">
        <v>636</v>
      </c>
      <c r="G295" s="15"/>
      <c r="H295" s="15"/>
      <c r="I295" s="15"/>
      <c r="O295" s="152">
        <v>110</v>
      </c>
      <c r="P295" s="6" t="s">
        <v>647</v>
      </c>
      <c r="Q295" s="6" t="s">
        <v>599</v>
      </c>
      <c r="R295" s="153">
        <v>0.08847222222222223</v>
      </c>
      <c r="S295" s="166"/>
      <c r="T295" s="179"/>
      <c r="U295" s="179"/>
      <c r="V295" s="181"/>
      <c r="W295" s="181"/>
      <c r="X295" s="164"/>
    </row>
    <row r="296" spans="1:24" ht="12.75">
      <c r="A296" s="9"/>
      <c r="B296" s="5">
        <v>111</v>
      </c>
      <c r="C296" s="6" t="s">
        <v>637</v>
      </c>
      <c r="D296" s="6" t="s">
        <v>569</v>
      </c>
      <c r="E296" s="6" t="s">
        <v>638</v>
      </c>
      <c r="G296" s="15"/>
      <c r="H296" s="15"/>
      <c r="I296" s="15"/>
      <c r="O296" s="152">
        <v>111</v>
      </c>
      <c r="P296" s="6" t="s">
        <v>645</v>
      </c>
      <c r="Q296" s="6" t="s">
        <v>602</v>
      </c>
      <c r="R296" s="153">
        <v>0.09184027777777777</v>
      </c>
      <c r="S296" s="166"/>
      <c r="T296" s="179"/>
      <c r="U296" s="179"/>
      <c r="V296" s="181"/>
      <c r="W296" s="181"/>
      <c r="X296" s="164"/>
    </row>
    <row r="297" spans="1:24" ht="12.75">
      <c r="A297" s="9"/>
      <c r="B297" s="5">
        <v>112</v>
      </c>
      <c r="C297" s="6" t="s">
        <v>639</v>
      </c>
      <c r="D297" s="6" t="s">
        <v>599</v>
      </c>
      <c r="E297" s="6" t="s">
        <v>640</v>
      </c>
      <c r="G297" s="15"/>
      <c r="H297" s="15"/>
      <c r="I297" s="15"/>
      <c r="O297" s="152">
        <v>112</v>
      </c>
      <c r="P297" s="6" t="s">
        <v>633</v>
      </c>
      <c r="Q297" s="6" t="s">
        <v>599</v>
      </c>
      <c r="R297" s="153">
        <v>0.09385416666666667</v>
      </c>
      <c r="S297" s="166"/>
      <c r="T297" s="179"/>
      <c r="U297" s="179"/>
      <c r="V297" s="181"/>
      <c r="W297" s="181"/>
      <c r="X297" s="164"/>
    </row>
    <row r="298" spans="1:24" ht="21.75">
      <c r="A298" s="9"/>
      <c r="B298" s="5">
        <v>113</v>
      </c>
      <c r="C298" s="6" t="s">
        <v>641</v>
      </c>
      <c r="D298" s="6" t="s">
        <v>179</v>
      </c>
      <c r="E298" s="6" t="s">
        <v>642</v>
      </c>
      <c r="G298" s="15"/>
      <c r="H298" s="15"/>
      <c r="I298" s="15"/>
      <c r="O298" s="152">
        <v>113</v>
      </c>
      <c r="P298" s="6" t="s">
        <v>649</v>
      </c>
      <c r="Q298" s="6" t="s">
        <v>617</v>
      </c>
      <c r="R298" s="153">
        <v>0.09630787037037036</v>
      </c>
      <c r="S298" s="166"/>
      <c r="T298" s="179"/>
      <c r="U298" s="179"/>
      <c r="V298" s="181"/>
      <c r="W298" s="181"/>
      <c r="X298" s="164"/>
    </row>
    <row r="299" spans="1:24" ht="21.75">
      <c r="A299" s="9"/>
      <c r="B299" s="5">
        <v>114</v>
      </c>
      <c r="C299" s="6" t="s">
        <v>643</v>
      </c>
      <c r="D299" s="6" t="s">
        <v>617</v>
      </c>
      <c r="E299" s="6" t="s">
        <v>644</v>
      </c>
      <c r="G299" s="15"/>
      <c r="H299" s="15"/>
      <c r="I299" s="15"/>
      <c r="O299" s="152">
        <v>114</v>
      </c>
      <c r="P299" s="6" t="s">
        <v>616</v>
      </c>
      <c r="Q299" s="6" t="s">
        <v>617</v>
      </c>
      <c r="R299" s="153">
        <v>0.10047453703703703</v>
      </c>
      <c r="S299" s="166"/>
      <c r="T299" s="179"/>
      <c r="U299" s="179"/>
      <c r="V299" s="181"/>
      <c r="W299" s="181"/>
      <c r="X299" s="164"/>
    </row>
    <row r="300" spans="1:24" ht="12.75">
      <c r="A300" s="9"/>
      <c r="B300" s="5">
        <v>115</v>
      </c>
      <c r="C300" s="6" t="s">
        <v>645</v>
      </c>
      <c r="D300" s="6" t="s">
        <v>602</v>
      </c>
      <c r="E300" s="6" t="s">
        <v>646</v>
      </c>
      <c r="G300" s="15"/>
      <c r="H300" s="15"/>
      <c r="I300" s="15"/>
      <c r="O300" s="152">
        <v>115</v>
      </c>
      <c r="P300" s="6" t="s">
        <v>625</v>
      </c>
      <c r="Q300" s="6" t="s">
        <v>599</v>
      </c>
      <c r="R300" s="153">
        <v>0.10150462962962963</v>
      </c>
      <c r="S300" s="182"/>
      <c r="T300" s="179"/>
      <c r="U300" s="179"/>
      <c r="V300" s="181"/>
      <c r="W300" s="181"/>
      <c r="X300" s="164"/>
    </row>
    <row r="301" spans="1:24" ht="12.75">
      <c r="A301" s="9"/>
      <c r="B301" s="5">
        <v>116</v>
      </c>
      <c r="C301" s="6" t="s">
        <v>647</v>
      </c>
      <c r="D301" s="6" t="s">
        <v>599</v>
      </c>
      <c r="E301" s="6" t="s">
        <v>648</v>
      </c>
      <c r="O301" s="152">
        <v>116</v>
      </c>
      <c r="P301" s="6" t="s">
        <v>631</v>
      </c>
      <c r="Q301" s="6" t="s">
        <v>599</v>
      </c>
      <c r="R301" s="153">
        <v>0.10267361111111112</v>
      </c>
      <c r="S301" s="182"/>
      <c r="T301" s="179"/>
      <c r="U301" s="179"/>
      <c r="V301" s="181"/>
      <c r="W301" s="181"/>
      <c r="X301" s="164"/>
    </row>
    <row r="302" spans="1:24" ht="21.75">
      <c r="A302" s="9"/>
      <c r="B302" s="5">
        <v>117</v>
      </c>
      <c r="C302" s="6" t="s">
        <v>649</v>
      </c>
      <c r="D302" s="6" t="s">
        <v>617</v>
      </c>
      <c r="E302" s="6" t="s">
        <v>650</v>
      </c>
      <c r="O302" s="152"/>
      <c r="P302" s="6" t="s">
        <v>641</v>
      </c>
      <c r="Q302" s="6" t="s">
        <v>179</v>
      </c>
      <c r="R302" s="155" t="s">
        <v>652</v>
      </c>
      <c r="S302" s="182"/>
      <c r="T302" s="179"/>
      <c r="U302" s="179"/>
      <c r="V302" s="181"/>
      <c r="W302" s="181"/>
      <c r="X302" s="164"/>
    </row>
    <row r="303" spans="1:24" ht="12.75">
      <c r="A303" s="9"/>
      <c r="B303" s="5"/>
      <c r="C303" s="14" t="s">
        <v>651</v>
      </c>
      <c r="D303" s="24" t="s">
        <v>416</v>
      </c>
      <c r="E303" s="6" t="s">
        <v>652</v>
      </c>
      <c r="O303" s="152"/>
      <c r="P303" s="14" t="s">
        <v>588</v>
      </c>
      <c r="Q303" s="14" t="s">
        <v>476</v>
      </c>
      <c r="R303" s="155" t="s">
        <v>652</v>
      </c>
      <c r="S303" s="182"/>
      <c r="T303" s="179"/>
      <c r="U303" s="179"/>
      <c r="V303" s="181"/>
      <c r="W303" s="181"/>
      <c r="X303" s="164"/>
    </row>
    <row r="304" spans="1:24" ht="12.75">
      <c r="A304" s="9"/>
      <c r="B304" s="5"/>
      <c r="C304" s="14" t="s">
        <v>653</v>
      </c>
      <c r="D304" s="14" t="s">
        <v>476</v>
      </c>
      <c r="E304" s="6" t="s">
        <v>652</v>
      </c>
      <c r="O304" s="152"/>
      <c r="P304" s="6" t="s">
        <v>614</v>
      </c>
      <c r="Q304" s="6" t="s">
        <v>179</v>
      </c>
      <c r="R304" s="155" t="s">
        <v>652</v>
      </c>
      <c r="S304" s="182"/>
      <c r="T304" s="179"/>
      <c r="U304" s="179"/>
      <c r="V304" s="181"/>
      <c r="W304" s="181"/>
      <c r="X304" s="174"/>
    </row>
    <row r="305" spans="1:24" ht="12.75">
      <c r="A305" s="9"/>
      <c r="B305" s="5"/>
      <c r="C305" s="14" t="s">
        <v>654</v>
      </c>
      <c r="D305" s="199" t="s">
        <v>555</v>
      </c>
      <c r="E305" s="6" t="s">
        <v>652</v>
      </c>
      <c r="O305" s="152"/>
      <c r="P305" s="14" t="s">
        <v>637</v>
      </c>
      <c r="Q305" s="14" t="s">
        <v>569</v>
      </c>
      <c r="R305" s="155" t="s">
        <v>652</v>
      </c>
      <c r="S305" s="182"/>
      <c r="T305" s="179"/>
      <c r="U305" s="179"/>
      <c r="V305" s="181"/>
      <c r="W305" s="181"/>
      <c r="X305" s="174"/>
    </row>
    <row r="306" spans="1:24" ht="12.75">
      <c r="A306" s="9"/>
      <c r="B306" s="5"/>
      <c r="C306" s="6" t="s">
        <v>655</v>
      </c>
      <c r="D306" s="21" t="s">
        <v>394</v>
      </c>
      <c r="E306" s="6" t="s">
        <v>652</v>
      </c>
      <c r="O306" s="152"/>
      <c r="P306" s="6" t="s">
        <v>598</v>
      </c>
      <c r="Q306" s="6" t="s">
        <v>599</v>
      </c>
      <c r="R306" s="155" t="s">
        <v>652</v>
      </c>
      <c r="S306" s="182"/>
      <c r="T306" s="179"/>
      <c r="U306" s="179"/>
      <c r="V306" s="181"/>
      <c r="W306" s="181"/>
      <c r="X306" s="174"/>
    </row>
    <row r="307" spans="1:24" ht="21.75">
      <c r="A307" s="9"/>
      <c r="B307" s="5"/>
      <c r="C307" s="6" t="s">
        <v>656</v>
      </c>
      <c r="D307" s="6" t="s">
        <v>483</v>
      </c>
      <c r="E307" s="6" t="s">
        <v>256</v>
      </c>
      <c r="O307" s="152"/>
      <c r="P307" s="6" t="s">
        <v>643</v>
      </c>
      <c r="Q307" s="6" t="s">
        <v>617</v>
      </c>
      <c r="R307" s="155" t="s">
        <v>652</v>
      </c>
      <c r="S307" s="182"/>
      <c r="T307" s="179"/>
      <c r="U307" s="179"/>
      <c r="V307" s="181"/>
      <c r="W307" s="181"/>
      <c r="X307" s="174"/>
    </row>
    <row r="308" spans="1:24" ht="21.75">
      <c r="A308" s="9"/>
      <c r="B308" s="5"/>
      <c r="C308" s="14" t="s">
        <v>657</v>
      </c>
      <c r="D308" s="6" t="s">
        <v>483</v>
      </c>
      <c r="E308" s="6" t="s">
        <v>256</v>
      </c>
      <c r="O308" s="152"/>
      <c r="P308" s="6" t="s">
        <v>629</v>
      </c>
      <c r="Q308" s="6" t="s">
        <v>617</v>
      </c>
      <c r="R308" s="155" t="s">
        <v>652</v>
      </c>
      <c r="S308" s="182"/>
      <c r="T308" s="179"/>
      <c r="U308" s="179"/>
      <c r="V308" s="181"/>
      <c r="W308" s="181"/>
      <c r="X308" s="174"/>
    </row>
    <row r="309" spans="1:24" ht="12.75">
      <c r="A309" s="9"/>
      <c r="B309" s="13"/>
      <c r="C309" s="13"/>
      <c r="D309" s="13"/>
      <c r="E309" s="9"/>
      <c r="O309" s="152"/>
      <c r="P309" s="6" t="s">
        <v>656</v>
      </c>
      <c r="Q309" s="6" t="s">
        <v>483</v>
      </c>
      <c r="R309" s="155" t="s">
        <v>652</v>
      </c>
      <c r="S309" s="182"/>
      <c r="T309" s="179"/>
      <c r="U309" s="179"/>
      <c r="V309" s="181"/>
      <c r="W309" s="181"/>
      <c r="X309" s="174"/>
    </row>
    <row r="310" spans="1:24" ht="13.5" thickBot="1">
      <c r="A310" s="9"/>
      <c r="B310" s="13"/>
      <c r="C310" s="13"/>
      <c r="D310" s="13"/>
      <c r="E310" s="9"/>
      <c r="O310" s="158"/>
      <c r="P310" s="159" t="s">
        <v>563</v>
      </c>
      <c r="Q310" s="200" t="s">
        <v>394</v>
      </c>
      <c r="R310" s="160" t="s">
        <v>256</v>
      </c>
      <c r="S310" s="100"/>
      <c r="T310" s="101"/>
      <c r="U310" s="101"/>
      <c r="V310" s="183"/>
      <c r="W310" s="183"/>
      <c r="X310" s="184"/>
    </row>
    <row r="311" spans="1:24" ht="12.75">
      <c r="A311" s="9"/>
      <c r="B311" s="13"/>
      <c r="C311" s="13"/>
      <c r="D311" s="13"/>
      <c r="E311" s="9"/>
      <c r="P311" s="9"/>
      <c r="Q311" s="9"/>
      <c r="R311" s="9"/>
      <c r="S311" s="19"/>
      <c r="T311" s="19"/>
      <c r="U311" s="19"/>
      <c r="V311" s="28"/>
      <c r="W311" s="28"/>
      <c r="X311" s="28"/>
    </row>
    <row r="312" spans="1:24" ht="12.75">
      <c r="A312" s="9"/>
      <c r="B312" s="13"/>
      <c r="C312" s="13"/>
      <c r="D312" s="13"/>
      <c r="E312" s="9"/>
      <c r="P312" s="9"/>
      <c r="Q312" s="9"/>
      <c r="R312" s="9"/>
      <c r="S312" s="19"/>
      <c r="T312" s="19"/>
      <c r="U312" s="19"/>
      <c r="V312" s="28"/>
      <c r="W312" s="28"/>
      <c r="X312" s="28"/>
    </row>
    <row r="313" spans="1:24" ht="12.75">
      <c r="A313" s="9"/>
      <c r="B313" s="13"/>
      <c r="C313" s="13"/>
      <c r="D313" s="13"/>
      <c r="E313" s="9"/>
      <c r="P313" s="9"/>
      <c r="Q313" s="9"/>
      <c r="R313" s="9"/>
      <c r="S313" s="19"/>
      <c r="T313" s="19"/>
      <c r="U313" s="19"/>
      <c r="V313" s="28"/>
      <c r="W313" s="28"/>
      <c r="X313" s="28"/>
    </row>
    <row r="314" spans="1:24" ht="12.75">
      <c r="A314" s="9"/>
      <c r="B314" s="13"/>
      <c r="C314" s="13"/>
      <c r="D314" s="13"/>
      <c r="E314" s="9"/>
      <c r="P314" s="9"/>
      <c r="Q314" s="9"/>
      <c r="R314" s="9"/>
      <c r="S314" s="19"/>
      <c r="T314" s="19"/>
      <c r="U314" s="19"/>
      <c r="V314" s="28"/>
      <c r="W314" s="28"/>
      <c r="X314" s="28"/>
    </row>
    <row r="315" spans="1:24" ht="12.75">
      <c r="A315" s="9"/>
      <c r="B315" s="13"/>
      <c r="C315" s="13"/>
      <c r="D315" s="13"/>
      <c r="E315" s="9"/>
      <c r="P315" s="9"/>
      <c r="Q315" s="9"/>
      <c r="R315" s="9"/>
      <c r="S315" s="19"/>
      <c r="T315" s="19"/>
      <c r="U315" s="19"/>
      <c r="V315" s="28"/>
      <c r="W315" s="28"/>
      <c r="X315" s="28"/>
    </row>
    <row r="316" spans="1:24" ht="12.75">
      <c r="A316" s="9"/>
      <c r="B316" s="13"/>
      <c r="C316" s="13"/>
      <c r="D316" s="13"/>
      <c r="E316" s="9"/>
      <c r="P316" s="9"/>
      <c r="Q316" s="9"/>
      <c r="R316" s="9"/>
      <c r="S316" s="19"/>
      <c r="T316" s="19"/>
      <c r="U316" s="19"/>
      <c r="V316" s="28"/>
      <c r="W316" s="28"/>
      <c r="X316" s="28"/>
    </row>
    <row r="317" spans="1:24" ht="12.75">
      <c r="A317" s="9"/>
      <c r="B317" s="13"/>
      <c r="C317" s="13"/>
      <c r="D317" s="13"/>
      <c r="E317" s="9"/>
      <c r="P317" s="9"/>
      <c r="Q317" s="9"/>
      <c r="R317" s="9"/>
      <c r="S317" s="19"/>
      <c r="T317" s="19"/>
      <c r="U317" s="19"/>
      <c r="V317" s="28"/>
      <c r="W317" s="28"/>
      <c r="X317" s="28"/>
    </row>
    <row r="318" spans="1:24" ht="12.75">
      <c r="A318" s="9"/>
      <c r="B318" s="13"/>
      <c r="C318" s="13"/>
      <c r="D318" s="13"/>
      <c r="E318" s="9"/>
      <c r="P318" s="9"/>
      <c r="Q318" s="9"/>
      <c r="R318" s="9"/>
      <c r="S318" s="19"/>
      <c r="T318" s="19"/>
      <c r="U318" s="19"/>
      <c r="V318" s="28"/>
      <c r="W318" s="28"/>
      <c r="X318" s="28"/>
    </row>
    <row r="319" spans="1:24" ht="12.75">
      <c r="A319" s="9"/>
      <c r="B319" s="13"/>
      <c r="C319" s="13"/>
      <c r="D319" s="13"/>
      <c r="E319" s="9"/>
      <c r="P319" s="9"/>
      <c r="Q319" s="9"/>
      <c r="R319" s="9"/>
      <c r="S319" s="19"/>
      <c r="T319" s="19"/>
      <c r="U319" s="19"/>
      <c r="V319" s="28"/>
      <c r="W319" s="28"/>
      <c r="X319" s="28"/>
    </row>
    <row r="320" spans="1:24" ht="12.75">
      <c r="A320" s="9"/>
      <c r="B320" s="13"/>
      <c r="C320" s="13"/>
      <c r="D320" s="13"/>
      <c r="E320" s="9"/>
      <c r="P320" s="9"/>
      <c r="Q320" s="9"/>
      <c r="R320" s="9"/>
      <c r="S320" s="19"/>
      <c r="T320" s="19"/>
      <c r="U320" s="19"/>
      <c r="V320" s="28"/>
      <c r="W320" s="28"/>
      <c r="X320" s="28"/>
    </row>
    <row r="321" spans="1:24" ht="12.75">
      <c r="A321" s="9"/>
      <c r="B321" s="13"/>
      <c r="C321" s="13"/>
      <c r="D321" s="13"/>
      <c r="E321" s="9"/>
      <c r="P321" s="9"/>
      <c r="Q321" s="9"/>
      <c r="R321" s="9"/>
      <c r="S321" s="19"/>
      <c r="T321" s="19"/>
      <c r="U321" s="19"/>
      <c r="V321" s="28"/>
      <c r="W321" s="28"/>
      <c r="X321" s="28"/>
    </row>
    <row r="322" spans="1:24" ht="12.75">
      <c r="A322" s="9"/>
      <c r="B322" s="13"/>
      <c r="C322" s="13"/>
      <c r="D322" s="13"/>
      <c r="E322" s="9"/>
      <c r="P322" s="9"/>
      <c r="Q322" s="9"/>
      <c r="R322" s="9"/>
      <c r="S322" s="19"/>
      <c r="T322" s="19"/>
      <c r="U322" s="19"/>
      <c r="V322" s="28"/>
      <c r="W322" s="28"/>
      <c r="X322" s="28"/>
    </row>
    <row r="323" spans="1:24" ht="12.75">
      <c r="A323" s="9"/>
      <c r="B323" s="13"/>
      <c r="C323" s="13"/>
      <c r="D323" s="13"/>
      <c r="E323" s="9"/>
      <c r="P323" s="9"/>
      <c r="Q323" s="9"/>
      <c r="R323" s="9"/>
      <c r="S323" s="19"/>
      <c r="T323" s="19"/>
      <c r="U323" s="19"/>
      <c r="V323" s="28"/>
      <c r="W323" s="28"/>
      <c r="X323" s="28"/>
    </row>
    <row r="324" spans="1:24" ht="12.75">
      <c r="A324" s="9"/>
      <c r="B324" s="13"/>
      <c r="C324" s="13"/>
      <c r="D324" s="13"/>
      <c r="E324" s="9"/>
      <c r="P324" s="9"/>
      <c r="Q324" s="9"/>
      <c r="R324" s="9"/>
      <c r="S324" s="19"/>
      <c r="T324" s="19"/>
      <c r="U324" s="19"/>
      <c r="V324" s="28"/>
      <c r="W324" s="28"/>
      <c r="X324" s="28"/>
    </row>
    <row r="325" spans="1:24" ht="12.75">
      <c r="A325" s="9"/>
      <c r="B325" s="13"/>
      <c r="C325" s="13"/>
      <c r="D325" s="13"/>
      <c r="E325" s="9"/>
      <c r="P325" s="9"/>
      <c r="Q325" s="9"/>
      <c r="R325" s="9"/>
      <c r="S325" s="19"/>
      <c r="T325" s="19"/>
      <c r="U325" s="19"/>
      <c r="V325" s="28"/>
      <c r="W325" s="28"/>
      <c r="X325" s="28"/>
    </row>
    <row r="326" spans="1:24" ht="12.75">
      <c r="A326" s="9"/>
      <c r="B326" s="13"/>
      <c r="C326" s="13"/>
      <c r="D326" s="13"/>
      <c r="E326" s="9"/>
      <c r="P326" s="9"/>
      <c r="Q326" s="9"/>
      <c r="R326" s="9"/>
      <c r="S326" s="19"/>
      <c r="T326" s="19"/>
      <c r="U326" s="19"/>
      <c r="V326" s="28"/>
      <c r="W326" s="28"/>
      <c r="X326" s="28"/>
    </row>
    <row r="327" spans="1:24" ht="12.75">
      <c r="A327" s="9"/>
      <c r="B327" s="13"/>
      <c r="C327" s="13"/>
      <c r="D327" s="13"/>
      <c r="E327" s="9"/>
      <c r="P327" s="9"/>
      <c r="Q327" s="9"/>
      <c r="R327" s="9"/>
      <c r="S327" s="19"/>
      <c r="T327" s="19"/>
      <c r="U327" s="19"/>
      <c r="V327" s="28"/>
      <c r="W327" s="28"/>
      <c r="X327" s="28"/>
    </row>
    <row r="328" spans="1:24" ht="12.75">
      <c r="A328" s="9"/>
      <c r="B328" s="13"/>
      <c r="C328" s="13"/>
      <c r="D328" s="13"/>
      <c r="E328" s="9"/>
      <c r="P328" s="9"/>
      <c r="Q328" s="9"/>
      <c r="R328" s="9"/>
      <c r="S328" s="19"/>
      <c r="T328" s="19"/>
      <c r="U328" s="19"/>
      <c r="V328" s="28"/>
      <c r="W328" s="28"/>
      <c r="X328" s="28"/>
    </row>
    <row r="329" spans="1:24" ht="12.75">
      <c r="A329" s="9"/>
      <c r="B329" s="13"/>
      <c r="C329" s="13"/>
      <c r="D329" s="13"/>
      <c r="E329" s="9"/>
      <c r="P329" s="9"/>
      <c r="Q329" s="9"/>
      <c r="R329" s="9"/>
      <c r="S329" s="19"/>
      <c r="T329" s="19"/>
      <c r="U329" s="19"/>
      <c r="V329" s="28"/>
      <c r="W329" s="28"/>
      <c r="X329" s="28"/>
    </row>
    <row r="330" spans="1:24" ht="12.75">
      <c r="A330" s="9"/>
      <c r="B330" s="13"/>
      <c r="C330" s="13"/>
      <c r="D330" s="13"/>
      <c r="E330" s="9"/>
      <c r="P330" s="9"/>
      <c r="Q330" s="9"/>
      <c r="R330" s="9"/>
      <c r="S330" s="19"/>
      <c r="T330" s="19"/>
      <c r="U330" s="19"/>
      <c r="V330" s="28"/>
      <c r="W330" s="28"/>
      <c r="X330" s="28"/>
    </row>
    <row r="331" spans="1:24" ht="12.75">
      <c r="A331" s="9"/>
      <c r="B331" s="13"/>
      <c r="C331" s="13"/>
      <c r="D331" s="13"/>
      <c r="E331" s="9"/>
      <c r="P331" s="9"/>
      <c r="Q331" s="9"/>
      <c r="R331" s="9"/>
      <c r="S331" s="19"/>
      <c r="T331" s="19"/>
      <c r="U331" s="19"/>
      <c r="V331" s="28"/>
      <c r="W331" s="28"/>
      <c r="X331" s="28"/>
    </row>
    <row r="332" spans="1:24" ht="12.75">
      <c r="A332" s="9"/>
      <c r="B332" s="13"/>
      <c r="C332" s="13"/>
      <c r="D332" s="13"/>
      <c r="E332" s="9"/>
      <c r="P332" s="9"/>
      <c r="Q332" s="9"/>
      <c r="R332" s="9"/>
      <c r="S332" s="9"/>
      <c r="T332" s="9"/>
      <c r="U332" s="9"/>
      <c r="V332" s="28"/>
      <c r="W332" s="28"/>
      <c r="X332" s="28"/>
    </row>
    <row r="333" spans="1:24" ht="12.75">
      <c r="A333" s="9"/>
      <c r="B333" s="13"/>
      <c r="C333" s="13"/>
      <c r="D333" s="13"/>
      <c r="E333" s="9"/>
      <c r="P333" s="9"/>
      <c r="Q333" s="9"/>
      <c r="R333" s="9"/>
      <c r="S333" s="9"/>
      <c r="T333" s="9"/>
      <c r="U333" s="9"/>
      <c r="V333" s="28"/>
      <c r="W333" s="28"/>
      <c r="X333" s="28"/>
    </row>
    <row r="334" spans="1:24" ht="12.75">
      <c r="A334" s="9"/>
      <c r="B334" s="13"/>
      <c r="C334" s="13"/>
      <c r="D334" s="13"/>
      <c r="E334" s="9"/>
      <c r="P334" s="9"/>
      <c r="Q334" s="9"/>
      <c r="R334" s="9"/>
      <c r="S334" s="9"/>
      <c r="T334" s="9"/>
      <c r="U334" s="9"/>
      <c r="V334" s="28"/>
      <c r="W334" s="28"/>
      <c r="X334" s="28"/>
    </row>
    <row r="335" spans="1:24" ht="12.75">
      <c r="A335" s="9"/>
      <c r="B335" s="13"/>
      <c r="C335" s="13"/>
      <c r="D335" s="13"/>
      <c r="E335" s="9"/>
      <c r="P335" s="9"/>
      <c r="Q335" s="9"/>
      <c r="R335" s="9"/>
      <c r="S335" s="9"/>
      <c r="T335" s="9"/>
      <c r="U335" s="9"/>
      <c r="V335" s="28"/>
      <c r="W335" s="28"/>
      <c r="X335" s="28"/>
    </row>
    <row r="336" spans="1:24" ht="12.75">
      <c r="A336" s="9"/>
      <c r="B336" s="13"/>
      <c r="C336" s="13"/>
      <c r="D336" s="13"/>
      <c r="E336" s="9"/>
      <c r="P336" s="9"/>
      <c r="Q336" s="9"/>
      <c r="R336" s="9"/>
      <c r="S336" s="9"/>
      <c r="T336" s="9"/>
      <c r="U336" s="9"/>
      <c r="V336" s="28"/>
      <c r="W336" s="28"/>
      <c r="X336" s="28"/>
    </row>
    <row r="337" spans="1:24" ht="12.75">
      <c r="A337" s="9"/>
      <c r="B337" s="13"/>
      <c r="C337" s="13"/>
      <c r="D337" s="13"/>
      <c r="E337" s="9"/>
      <c r="P337" s="9"/>
      <c r="Q337" s="9"/>
      <c r="R337" s="9"/>
      <c r="S337" s="9"/>
      <c r="T337" s="9"/>
      <c r="U337" s="9"/>
      <c r="V337" s="28"/>
      <c r="W337" s="28"/>
      <c r="X337" s="28"/>
    </row>
    <row r="338" spans="1:24" ht="12.75">
      <c r="A338" s="9"/>
      <c r="B338" s="13"/>
      <c r="C338" s="13"/>
      <c r="D338" s="13"/>
      <c r="E338" s="9"/>
      <c r="P338" s="9"/>
      <c r="Q338" s="9"/>
      <c r="R338" s="9"/>
      <c r="S338" s="9"/>
      <c r="T338" s="9"/>
      <c r="U338" s="9"/>
      <c r="V338" s="28"/>
      <c r="W338" s="28"/>
      <c r="X338" s="28"/>
    </row>
    <row r="339" spans="1:24" ht="12.75">
      <c r="A339" s="9"/>
      <c r="B339" s="13"/>
      <c r="C339" s="13"/>
      <c r="D339" s="13"/>
      <c r="E339" s="9"/>
      <c r="P339" s="9"/>
      <c r="Q339" s="9"/>
      <c r="R339" s="9"/>
      <c r="S339" s="9"/>
      <c r="T339" s="9"/>
      <c r="U339" s="9"/>
      <c r="V339" s="28"/>
      <c r="W339" s="28"/>
      <c r="X339" s="28"/>
    </row>
    <row r="340" spans="1:24" ht="12.75">
      <c r="A340" s="9"/>
      <c r="B340" s="13"/>
      <c r="C340" s="13"/>
      <c r="D340" s="13"/>
      <c r="E340" s="9"/>
      <c r="P340" s="9"/>
      <c r="Q340" s="9"/>
      <c r="R340" s="9"/>
      <c r="S340" s="9"/>
      <c r="T340" s="9"/>
      <c r="U340" s="9"/>
      <c r="V340" s="28"/>
      <c r="W340" s="28"/>
      <c r="X340" s="28"/>
    </row>
    <row r="341" spans="1:24" ht="12.75">
      <c r="A341" s="9"/>
      <c r="B341" s="13"/>
      <c r="C341" s="13"/>
      <c r="D341" s="13"/>
      <c r="E341" s="9"/>
      <c r="P341" s="9"/>
      <c r="Q341" s="9"/>
      <c r="R341" s="9"/>
      <c r="S341" s="9"/>
      <c r="T341" s="9"/>
      <c r="U341" s="9"/>
      <c r="V341" s="28"/>
      <c r="W341" s="28"/>
      <c r="X341" s="28"/>
    </row>
    <row r="342" spans="1:24" ht="12.75">
      <c r="A342" s="9"/>
      <c r="B342" s="13"/>
      <c r="C342" s="13"/>
      <c r="D342" s="13"/>
      <c r="E342" s="9"/>
      <c r="P342" s="9"/>
      <c r="Q342" s="9"/>
      <c r="R342" s="9"/>
      <c r="S342" s="9"/>
      <c r="T342" s="9"/>
      <c r="U342" s="9"/>
      <c r="V342" s="28"/>
      <c r="W342" s="28"/>
      <c r="X342" s="28"/>
    </row>
    <row r="343" spans="1:24" ht="12.75">
      <c r="A343" s="9"/>
      <c r="B343" s="13"/>
      <c r="C343" s="13"/>
      <c r="D343" s="13"/>
      <c r="E343" s="9"/>
      <c r="P343" s="9"/>
      <c r="Q343" s="9"/>
      <c r="R343" s="9"/>
      <c r="S343" s="9"/>
      <c r="T343" s="9"/>
      <c r="U343" s="9"/>
      <c r="V343" s="28"/>
      <c r="W343" s="28"/>
      <c r="X343" s="28"/>
    </row>
    <row r="344" spans="1:24" ht="12.75">
      <c r="A344" s="9"/>
      <c r="B344" s="13"/>
      <c r="C344" s="13"/>
      <c r="D344" s="13"/>
      <c r="E344" s="9"/>
      <c r="P344" s="9"/>
      <c r="Q344" s="9"/>
      <c r="R344" s="9"/>
      <c r="S344" s="9"/>
      <c r="T344" s="9"/>
      <c r="U344" s="9"/>
      <c r="V344" s="28"/>
      <c r="W344" s="28"/>
      <c r="X344" s="28"/>
    </row>
    <row r="345" spans="1:24" ht="12.75">
      <c r="A345" s="9"/>
      <c r="B345" s="13"/>
      <c r="C345" s="13"/>
      <c r="D345" s="13"/>
      <c r="E345" s="9"/>
      <c r="P345" s="9"/>
      <c r="Q345" s="9"/>
      <c r="R345" s="9"/>
      <c r="S345" s="9"/>
      <c r="T345" s="9"/>
      <c r="U345" s="9"/>
      <c r="V345" s="28"/>
      <c r="W345" s="28"/>
      <c r="X345" s="28"/>
    </row>
    <row r="346" spans="1:24" ht="12.75">
      <c r="A346" s="9"/>
      <c r="B346" s="13"/>
      <c r="C346" s="13"/>
      <c r="D346" s="13"/>
      <c r="E346" s="9"/>
      <c r="P346" s="9"/>
      <c r="Q346" s="9"/>
      <c r="R346" s="9"/>
      <c r="S346" s="9"/>
      <c r="T346" s="9"/>
      <c r="U346" s="9"/>
      <c r="V346" s="28"/>
      <c r="W346" s="28"/>
      <c r="X346" s="28"/>
    </row>
    <row r="347" spans="1:24" ht="12.75">
      <c r="A347" s="9"/>
      <c r="B347" s="13"/>
      <c r="C347" s="13"/>
      <c r="D347" s="13"/>
      <c r="E347" s="9"/>
      <c r="P347" s="9"/>
      <c r="Q347" s="9"/>
      <c r="R347" s="9"/>
      <c r="S347" s="9"/>
      <c r="T347" s="9"/>
      <c r="U347" s="9"/>
      <c r="V347" s="28"/>
      <c r="W347" s="28"/>
      <c r="X347" s="28"/>
    </row>
    <row r="348" spans="1:24" ht="12.75">
      <c r="A348" s="9"/>
      <c r="B348" s="13"/>
      <c r="C348" s="13"/>
      <c r="D348" s="13"/>
      <c r="E348" s="9"/>
      <c r="P348" s="9"/>
      <c r="Q348" s="9"/>
      <c r="R348" s="9"/>
      <c r="S348" s="9"/>
      <c r="T348" s="9"/>
      <c r="U348" s="9"/>
      <c r="V348" s="28"/>
      <c r="W348" s="28"/>
      <c r="X348" s="28"/>
    </row>
    <row r="349" spans="1:24" ht="12.75">
      <c r="A349" s="9"/>
      <c r="B349" s="13"/>
      <c r="C349" s="13"/>
      <c r="D349" s="13"/>
      <c r="E349" s="9"/>
      <c r="P349" s="9"/>
      <c r="Q349" s="9"/>
      <c r="R349" s="9"/>
      <c r="S349" s="9"/>
      <c r="T349" s="9"/>
      <c r="U349" s="9"/>
      <c r="V349" s="28"/>
      <c r="W349" s="28"/>
      <c r="X349" s="28"/>
    </row>
    <row r="350" spans="1:24" ht="12.75">
      <c r="A350" s="9"/>
      <c r="B350" s="13"/>
      <c r="C350" s="13"/>
      <c r="D350" s="13"/>
      <c r="E350" s="9"/>
      <c r="P350" s="9"/>
      <c r="Q350" s="9"/>
      <c r="R350" s="9"/>
      <c r="S350" s="9"/>
      <c r="T350" s="9"/>
      <c r="U350" s="9"/>
      <c r="V350" s="28"/>
      <c r="W350" s="28"/>
      <c r="X350" s="28"/>
    </row>
    <row r="351" spans="1:24" ht="12.75">
      <c r="A351" s="9"/>
      <c r="B351" s="13"/>
      <c r="C351" s="13"/>
      <c r="D351" s="13"/>
      <c r="E351" s="9"/>
      <c r="P351" s="9"/>
      <c r="Q351" s="9"/>
      <c r="R351" s="9"/>
      <c r="S351" s="9"/>
      <c r="T351" s="9"/>
      <c r="U351" s="9"/>
      <c r="V351" s="28"/>
      <c r="W351" s="28"/>
      <c r="X351" s="28"/>
    </row>
    <row r="352" spans="1:24" ht="12.75">
      <c r="A352" s="9"/>
      <c r="B352" s="13"/>
      <c r="C352" s="13"/>
      <c r="D352" s="13"/>
      <c r="E352" s="9"/>
      <c r="P352" s="9"/>
      <c r="Q352" s="9"/>
      <c r="R352" s="9"/>
      <c r="S352" s="9"/>
      <c r="T352" s="9"/>
      <c r="U352" s="9"/>
      <c r="V352" s="28"/>
      <c r="W352" s="28"/>
      <c r="X352" s="28"/>
    </row>
    <row r="353" spans="1:24" ht="12.75">
      <c r="A353" s="9"/>
      <c r="B353" s="13"/>
      <c r="C353" s="13"/>
      <c r="D353" s="13"/>
      <c r="E353" s="9"/>
      <c r="P353" s="9"/>
      <c r="Q353" s="9"/>
      <c r="R353" s="9"/>
      <c r="S353" s="9"/>
      <c r="T353" s="9"/>
      <c r="U353" s="9"/>
      <c r="V353" s="28"/>
      <c r="W353" s="28"/>
      <c r="X353" s="28"/>
    </row>
    <row r="354" spans="1:24" ht="12.75">
      <c r="A354" s="9"/>
      <c r="B354" s="13"/>
      <c r="C354" s="13"/>
      <c r="D354" s="13"/>
      <c r="E354" s="9"/>
      <c r="P354" s="9"/>
      <c r="Q354" s="9"/>
      <c r="R354" s="9"/>
      <c r="S354" s="9"/>
      <c r="T354" s="9"/>
      <c r="U354" s="9"/>
      <c r="V354" s="28"/>
      <c r="W354" s="28"/>
      <c r="X354" s="28"/>
    </row>
    <row r="355" spans="1:24" ht="12.75">
      <c r="A355" s="9"/>
      <c r="B355" s="13"/>
      <c r="C355" s="13"/>
      <c r="D355" s="13"/>
      <c r="E355" s="9"/>
      <c r="P355" s="9"/>
      <c r="Q355" s="9"/>
      <c r="R355" s="9"/>
      <c r="S355" s="9"/>
      <c r="T355" s="9"/>
      <c r="U355" s="9"/>
      <c r="V355" s="28"/>
      <c r="W355" s="28"/>
      <c r="X355" s="28"/>
    </row>
    <row r="356" spans="1:24" ht="12.75">
      <c r="A356" s="9"/>
      <c r="B356" s="13"/>
      <c r="C356" s="13"/>
      <c r="D356" s="13"/>
      <c r="E356" s="9"/>
      <c r="P356" s="9"/>
      <c r="Q356" s="9"/>
      <c r="R356" s="9"/>
      <c r="S356" s="9"/>
      <c r="T356" s="9"/>
      <c r="U356" s="9"/>
      <c r="V356" s="28"/>
      <c r="W356" s="28"/>
      <c r="X356" s="28"/>
    </row>
    <row r="357" spans="1:24" ht="12.75">
      <c r="A357" s="9"/>
      <c r="B357" s="13"/>
      <c r="C357" s="13"/>
      <c r="D357" s="13"/>
      <c r="E357" s="9"/>
      <c r="P357" s="9"/>
      <c r="Q357" s="9"/>
      <c r="R357" s="9"/>
      <c r="S357" s="9"/>
      <c r="T357" s="9"/>
      <c r="U357" s="9"/>
      <c r="V357" s="28"/>
      <c r="W357" s="28"/>
      <c r="X357" s="28"/>
    </row>
    <row r="358" spans="1:24" ht="12.75">
      <c r="A358" s="9"/>
      <c r="B358" s="13"/>
      <c r="C358" s="13"/>
      <c r="D358" s="13"/>
      <c r="E358" s="9"/>
      <c r="P358" s="9"/>
      <c r="Q358" s="9"/>
      <c r="R358" s="9"/>
      <c r="S358" s="9"/>
      <c r="T358" s="9"/>
      <c r="U358" s="9"/>
      <c r="V358" s="28"/>
      <c r="W358" s="28"/>
      <c r="X358" s="28"/>
    </row>
    <row r="359" spans="1:24" ht="12.75">
      <c r="A359" s="9"/>
      <c r="B359" s="13"/>
      <c r="C359" s="13"/>
      <c r="D359" s="13"/>
      <c r="E359" s="9"/>
      <c r="P359" s="9"/>
      <c r="Q359" s="9"/>
      <c r="R359" s="9"/>
      <c r="S359" s="9"/>
      <c r="T359" s="9"/>
      <c r="U359" s="9"/>
      <c r="V359" s="28"/>
      <c r="W359" s="28"/>
      <c r="X359" s="28"/>
    </row>
    <row r="360" spans="2:24" ht="12.75">
      <c r="B360" s="9"/>
      <c r="C360" s="9"/>
      <c r="D360" s="9"/>
      <c r="E360" s="9"/>
      <c r="S360" s="9"/>
      <c r="V360" s="28"/>
      <c r="W360" s="28"/>
      <c r="X360" s="28"/>
    </row>
    <row r="361" spans="19:24" ht="12.75">
      <c r="S361" s="9"/>
      <c r="V361" s="28"/>
      <c r="W361" s="28"/>
      <c r="X361" s="28"/>
    </row>
    <row r="362" spans="18:20" ht="12.75">
      <c r="R362" s="28"/>
      <c r="S362" s="28"/>
      <c r="T362" s="28"/>
    </row>
    <row r="363" spans="18:20" ht="12.75">
      <c r="R363" s="28"/>
      <c r="S363" s="28"/>
      <c r="T363" s="28"/>
    </row>
    <row r="364" spans="18:20" ht="12.75">
      <c r="R364" s="28"/>
      <c r="S364" s="28"/>
      <c r="T364" s="28"/>
    </row>
    <row r="365" spans="18:20" ht="12.75">
      <c r="R365" s="28"/>
      <c r="S365" s="28"/>
      <c r="T365" s="28"/>
    </row>
    <row r="366" spans="18:20" ht="12.75">
      <c r="R366" s="28"/>
      <c r="S366" s="28"/>
      <c r="T366" s="28"/>
    </row>
    <row r="367" spans="18:20" ht="12.75">
      <c r="R367" s="28"/>
      <c r="S367" s="28"/>
      <c r="T367" s="28"/>
    </row>
    <row r="368" spans="18:20" ht="12.75">
      <c r="R368" s="28"/>
      <c r="S368" s="28"/>
      <c r="T368" s="28"/>
    </row>
    <row r="369" spans="18:20" ht="12.75">
      <c r="R369" s="28"/>
      <c r="S369" s="28"/>
      <c r="T369" s="28"/>
    </row>
    <row r="370" spans="18:20" ht="12.75">
      <c r="R370" s="28"/>
      <c r="S370" s="28"/>
      <c r="T370" s="28"/>
    </row>
    <row r="371" spans="18:20" ht="12.75">
      <c r="R371" s="28"/>
      <c r="S371" s="28"/>
      <c r="T371" s="28"/>
    </row>
    <row r="372" spans="18:20" ht="12.75">
      <c r="R372" s="28"/>
      <c r="S372" s="28"/>
      <c r="T372" s="28"/>
    </row>
    <row r="373" spans="18:20" ht="12.75">
      <c r="R373" s="28"/>
      <c r="S373" s="28"/>
      <c r="T373" s="28"/>
    </row>
    <row r="374" spans="18:20" ht="12.75">
      <c r="R374" s="28"/>
      <c r="S374" s="28"/>
      <c r="T374" s="28"/>
    </row>
    <row r="375" spans="18:20" ht="12.75">
      <c r="R375" s="28"/>
      <c r="S375" s="28"/>
      <c r="T375" s="28"/>
    </row>
    <row r="376" spans="18:20" ht="12.75">
      <c r="R376" s="28"/>
      <c r="S376" s="28"/>
      <c r="T376" s="28"/>
    </row>
    <row r="377" spans="18:20" ht="12.75">
      <c r="R377" s="28"/>
      <c r="S377" s="28"/>
      <c r="T377" s="28"/>
    </row>
    <row r="378" spans="18:20" ht="12.75">
      <c r="R378" s="28"/>
      <c r="S378" s="28"/>
      <c r="T378" s="28"/>
    </row>
    <row r="379" spans="18:20" ht="12.75">
      <c r="R379" s="28"/>
      <c r="S379" s="28"/>
      <c r="T379" s="28"/>
    </row>
    <row r="380" spans="18:20" ht="12.75">
      <c r="R380" s="28"/>
      <c r="S380" s="28"/>
      <c r="T380" s="28"/>
    </row>
    <row r="381" spans="18:20" ht="12.75">
      <c r="R381" s="28"/>
      <c r="S381" s="28"/>
      <c r="T381" s="28"/>
    </row>
    <row r="382" spans="18:20" ht="12.75">
      <c r="R382" s="28"/>
      <c r="S382" s="28"/>
      <c r="T382" s="28"/>
    </row>
    <row r="383" spans="18:20" ht="12.75">
      <c r="R383" s="28"/>
      <c r="S383" s="28"/>
      <c r="T383" s="28"/>
    </row>
    <row r="384" spans="18:20" ht="12.75">
      <c r="R384" s="28"/>
      <c r="S384" s="28"/>
      <c r="T384" s="28"/>
    </row>
    <row r="385" spans="18:20" ht="12.75">
      <c r="R385" s="28"/>
      <c r="S385" s="28"/>
      <c r="T385" s="28"/>
    </row>
    <row r="386" spans="18:20" ht="12.75">
      <c r="R386" s="28"/>
      <c r="S386" s="28"/>
      <c r="T386" s="28"/>
    </row>
    <row r="387" spans="18:20" ht="12.75">
      <c r="R387" s="28"/>
      <c r="S387" s="28"/>
      <c r="T387" s="28"/>
    </row>
    <row r="388" spans="18:20" ht="12.75">
      <c r="R388" s="28"/>
      <c r="S388" s="28"/>
      <c r="T388" s="28"/>
    </row>
    <row r="401" spans="11:13" ht="12.75">
      <c r="K401" s="3"/>
      <c r="L401" s="3"/>
      <c r="M401" s="13"/>
    </row>
    <row r="402" spans="11:13" ht="12.75">
      <c r="K402" s="3"/>
      <c r="L402" s="3"/>
      <c r="M402" s="13"/>
    </row>
    <row r="403" spans="11:13" ht="12.75">
      <c r="K403" s="3"/>
      <c r="L403" s="3"/>
      <c r="M403" s="13"/>
    </row>
    <row r="404" spans="11:13" ht="12.75">
      <c r="K404" s="3"/>
      <c r="L404" s="3"/>
      <c r="M404" s="13"/>
    </row>
    <row r="405" spans="11:13" ht="12.75">
      <c r="K405" s="3"/>
      <c r="L405" s="3"/>
      <c r="M405" s="13"/>
    </row>
    <row r="406" spans="11:13" ht="12.75">
      <c r="K406" s="3"/>
      <c r="L406" s="3"/>
      <c r="M406" s="13"/>
    </row>
    <row r="407" spans="11:13" ht="12.75">
      <c r="K407" s="3"/>
      <c r="L407" s="3"/>
      <c r="M407" s="13"/>
    </row>
  </sheetData>
  <mergeCells count="60">
    <mergeCell ref="AE7:AH7"/>
    <mergeCell ref="AE136:AH136"/>
    <mergeCell ref="AE137:AH137"/>
    <mergeCell ref="AE138:AH138"/>
    <mergeCell ref="AE3:AH3"/>
    <mergeCell ref="AE4:AH4"/>
    <mergeCell ref="AE5:AH5"/>
    <mergeCell ref="AE6:AH6"/>
    <mergeCell ref="Z241:AC241"/>
    <mergeCell ref="Z242:AC242"/>
    <mergeCell ref="Z243:AC243"/>
    <mergeCell ref="AE2:AH2"/>
    <mergeCell ref="AE139:AH139"/>
    <mergeCell ref="AE140:AH140"/>
    <mergeCell ref="AE141:AH141"/>
    <mergeCell ref="Z8:AC8"/>
    <mergeCell ref="Z71:AC71"/>
    <mergeCell ref="Z143:AC143"/>
    <mergeCell ref="Z206:AC206"/>
    <mergeCell ref="Z4:AC4"/>
    <mergeCell ref="Z5:AC5"/>
    <mergeCell ref="Z6:AC6"/>
    <mergeCell ref="Z7:AC7"/>
    <mergeCell ref="Z10:AB10"/>
    <mergeCell ref="Z73:AB73"/>
    <mergeCell ref="Z145:AB145"/>
    <mergeCell ref="Z208:AB208"/>
    <mergeCell ref="O7:R7"/>
    <mergeCell ref="O6:R6"/>
    <mergeCell ref="O5:R5"/>
    <mergeCell ref="O181:R181"/>
    <mergeCell ref="O182:R182"/>
    <mergeCell ref="O183:R183"/>
    <mergeCell ref="K18:M18"/>
    <mergeCell ref="K185:M185"/>
    <mergeCell ref="K6:N6"/>
    <mergeCell ref="K7:N7"/>
    <mergeCell ref="K8:N8"/>
    <mergeCell ref="K9:N9"/>
    <mergeCell ref="K10:N10"/>
    <mergeCell ref="B6:E6"/>
    <mergeCell ref="B7:E7"/>
    <mergeCell ref="B8:E8"/>
    <mergeCell ref="B9:E9"/>
    <mergeCell ref="B10:E10"/>
    <mergeCell ref="F6:I6"/>
    <mergeCell ref="F7:I7"/>
    <mergeCell ref="F8:I8"/>
    <mergeCell ref="F9:I9"/>
    <mergeCell ref="B11:E11"/>
    <mergeCell ref="F14:I14"/>
    <mergeCell ref="F15:I15"/>
    <mergeCell ref="F10:I10"/>
    <mergeCell ref="F11:I11"/>
    <mergeCell ref="F12:I12"/>
    <mergeCell ref="F13:I13"/>
    <mergeCell ref="F16:I16"/>
    <mergeCell ref="F183:I183"/>
    <mergeCell ref="F18:H18"/>
    <mergeCell ref="F185:H185"/>
  </mergeCells>
  <hyperlinks>
    <hyperlink ref="F15" r:id="rId1" display="http://results.orienteering.asn.au/php/results/index.php?sd=1183816800"/>
    <hyperlink ref="F277" r:id="rId2" display="http://results.orienteering.asn.au/php/results/index.php?sd=1183816800"/>
    <hyperlink ref="C183" r:id="rId3" display="http://www.dbtopas.lt/takas/rezult.php?varz=2006032&amp;grupe=D20&amp;diena=1"/>
    <hyperlink ref="B10" r:id="rId4" display="http://www.dbtopas.lt/takas/rezult.php?varz=2006032&amp;grupe=H20&amp;diena=1"/>
    <hyperlink ref="K9" r:id="rId5" display="http://results.orienteering.asn.au/php/results/index.php?sd="/>
    <hyperlink ref="K279" r:id="rId6" display="http://results.orienteering.asn.au/php/results/index.php?sd="/>
    <hyperlink ref="O182" r:id="rId7" display="http://www.dbtopas.lt/takas/rezult.php?varz=2006033&amp;grupe=W20&amp;diena=1"/>
    <hyperlink ref="O7" r:id="rId8" display="http://www.dbtopas.lt/takas/rezult.php?varz=2006033&amp;grupe=M20&amp;diena=1"/>
    <hyperlink ref="Z7" r:id="rId9" display="http://results.orienteering.asn.au/php/results/index.php?sd=1184198400&amp;PHPSESSID=9e7f4e9bf0d2c31c650ac1886229d37b"/>
    <hyperlink ref="Z242" r:id="rId10" display="http://results.orienteering.asn.au/php/results/index.php?sd=1184198400&amp;PHPSESSID=9e7f4e9bf0d2c31c650ac1886229d37b"/>
    <hyperlink ref="AE6" r:id="rId11" display="http://www.dbtopas.lt/takas/rezult.php?varz=2006035&amp;grupe=M20-A&amp;diena=1&amp;lng=eng"/>
    <hyperlink ref="AE140" r:id="rId12" display="http://www.dbtopas.lt/takas/rezult.php?varz=2006035&amp;grupe=W20-A&amp;diena=1&amp;lng=eng"/>
  </hyperlinks>
  <printOptions/>
  <pageMargins left="0.75" right="0.75" top="1" bottom="1" header="0.5" footer="0.5"/>
  <pageSetup horizontalDpi="300" verticalDpi="300" orientation="portrait" paperSize="9" r:id="rId14"/>
  <drawing r:id="rId13"/>
</worksheet>
</file>

<file path=xl/worksheets/sheet2.xml><?xml version="1.0" encoding="utf-8"?>
<worksheet xmlns="http://schemas.openxmlformats.org/spreadsheetml/2006/main" xmlns:r="http://schemas.openxmlformats.org/officeDocument/2006/relationships">
  <dimension ref="A1:AV655"/>
  <sheetViews>
    <sheetView tabSelected="1" workbookViewId="0" topLeftCell="T22">
      <selection activeCell="N223" sqref="N223"/>
    </sheetView>
  </sheetViews>
  <sheetFormatPr defaultColWidth="9.140625" defaultRowHeight="12.75"/>
  <cols>
    <col min="1" max="1" width="3.421875" style="0" customWidth="1"/>
    <col min="2" max="2" width="18.421875" style="0" customWidth="1"/>
    <col min="3" max="3" width="8.00390625" style="0" customWidth="1"/>
    <col min="4" max="4" width="8.421875" style="0" customWidth="1"/>
    <col min="7" max="7" width="4.140625" style="0" customWidth="1"/>
    <col min="8" max="8" width="21.28125" style="0" customWidth="1"/>
    <col min="9" max="9" width="7.00390625" style="0" customWidth="1"/>
    <col min="10" max="10" width="8.57421875" style="0" customWidth="1"/>
    <col min="11" max="11" width="3.28125" style="0" customWidth="1"/>
    <col min="13" max="13" width="6.57421875" style="0" customWidth="1"/>
    <col min="14" max="14" width="9.28125" style="0" bestFit="1" customWidth="1"/>
    <col min="15" max="15" width="7.7109375" style="0" customWidth="1"/>
    <col min="16" max="16" width="1.8515625" style="0" customWidth="1"/>
    <col min="17" max="17" width="3.7109375" style="0" customWidth="1"/>
    <col min="19" max="19" width="14.421875" style="0" customWidth="1"/>
    <col min="20" max="20" width="9.28125" style="0" bestFit="1" customWidth="1"/>
    <col min="21" max="21" width="3.28125" style="0" customWidth="1"/>
    <col min="23" max="23" width="4.8515625" style="0" customWidth="1"/>
    <col min="24" max="24" width="14.00390625" style="0" customWidth="1"/>
    <col min="25" max="25" width="9.00390625" style="0" customWidth="1"/>
    <col min="34" max="34" width="5.140625" style="0" customWidth="1"/>
    <col min="35" max="35" width="3.421875" style="0" customWidth="1"/>
    <col min="36" max="36" width="10.28125" style="0" customWidth="1"/>
    <col min="37" max="37" width="7.57421875" style="0" customWidth="1"/>
    <col min="38" max="38" width="3.8515625" style="0" customWidth="1"/>
    <col min="39" max="39" width="18.421875" style="0" customWidth="1"/>
    <col min="41" max="41" width="5.57421875" style="0" customWidth="1"/>
    <col min="43" max="43" width="4.28125" style="0" customWidth="1"/>
    <col min="44" max="44" width="7.57421875" style="0" customWidth="1"/>
    <col min="45" max="45" width="4.421875" style="0" customWidth="1"/>
  </cols>
  <sheetData>
    <row r="1" spans="1:44" ht="52.5" customHeight="1">
      <c r="A1" s="338" t="s">
        <v>1478</v>
      </c>
      <c r="B1" s="337"/>
      <c r="C1" s="337"/>
      <c r="D1" s="337"/>
      <c r="E1" s="337"/>
      <c r="F1" s="337"/>
      <c r="G1" s="337"/>
      <c r="H1" s="337"/>
      <c r="I1" s="337"/>
      <c r="J1" s="337"/>
      <c r="Y1" s="416" t="s">
        <v>1571</v>
      </c>
      <c r="Z1" s="185"/>
      <c r="AA1" s="185"/>
      <c r="AB1" s="185"/>
      <c r="AC1" s="185"/>
      <c r="AD1" s="185"/>
      <c r="AE1" s="185"/>
      <c r="AF1" s="185"/>
      <c r="AG1" s="185"/>
      <c r="AH1" s="185"/>
      <c r="AJ1" s="414" t="s">
        <v>1579</v>
      </c>
      <c r="AR1" s="404"/>
    </row>
    <row r="2" spans="2:45" ht="18.75" customHeight="1" thickBot="1">
      <c r="B2" t="s">
        <v>1479</v>
      </c>
      <c r="Y2" s="185"/>
      <c r="AH2" s="185"/>
      <c r="AI2" s="379" t="s">
        <v>1491</v>
      </c>
      <c r="AJ2" s="379" t="s">
        <v>1492</v>
      </c>
      <c r="AK2" s="379" t="s">
        <v>1493</v>
      </c>
      <c r="AL2" s="378" t="s">
        <v>1494</v>
      </c>
      <c r="AM2" s="370"/>
      <c r="AN2" s="370"/>
      <c r="AO2" s="373" t="s">
        <v>1568</v>
      </c>
      <c r="AP2" s="371"/>
      <c r="AQ2" s="369"/>
      <c r="AR2" s="406" t="s">
        <v>1575</v>
      </c>
      <c r="AS2" s="409" t="s">
        <v>1576</v>
      </c>
    </row>
    <row r="3" spans="2:45" ht="18" customHeight="1" thickBot="1">
      <c r="B3" t="s">
        <v>1480</v>
      </c>
      <c r="G3" s="32"/>
      <c r="H3" s="307" t="s">
        <v>1481</v>
      </c>
      <c r="I3" s="34"/>
      <c r="J3" s="34"/>
      <c r="K3" s="35"/>
      <c r="R3" s="234" t="s">
        <v>1488</v>
      </c>
      <c r="Y3" s="185"/>
      <c r="AH3" s="185"/>
      <c r="AI3" s="358"/>
      <c r="AJ3" s="358"/>
      <c r="AK3" s="358"/>
      <c r="AL3" s="376" t="s">
        <v>1495</v>
      </c>
      <c r="AM3" s="377" t="s">
        <v>1496</v>
      </c>
      <c r="AN3" s="377" t="s">
        <v>16</v>
      </c>
      <c r="AO3" s="374" t="s">
        <v>1569</v>
      </c>
      <c r="AP3" s="377" t="s">
        <v>1497</v>
      </c>
      <c r="AQ3" s="380"/>
      <c r="AR3" s="407" t="s">
        <v>1574</v>
      </c>
      <c r="AS3" s="408" t="s">
        <v>1577</v>
      </c>
    </row>
    <row r="4" spans="2:45" ht="12.75" customHeight="1" thickBot="1" thickTop="1">
      <c r="B4" s="234" t="s">
        <v>1486</v>
      </c>
      <c r="C4" s="234"/>
      <c r="D4" s="234"/>
      <c r="G4" s="308" t="s">
        <v>1485</v>
      </c>
      <c r="H4" s="309" t="s">
        <v>1482</v>
      </c>
      <c r="I4" s="53"/>
      <c r="J4" s="53"/>
      <c r="K4" s="54"/>
      <c r="Q4" s="53"/>
      <c r="R4" s="343" t="s">
        <v>1489</v>
      </c>
      <c r="W4" s="238"/>
      <c r="Y4" s="185"/>
      <c r="AH4" s="185"/>
      <c r="AI4" s="359">
        <v>1</v>
      </c>
      <c r="AJ4" s="403" t="s">
        <v>1498</v>
      </c>
      <c r="AK4" s="372">
        <v>5.779166666666666</v>
      </c>
      <c r="AL4" s="359">
        <v>1</v>
      </c>
      <c r="AM4" s="364" t="s">
        <v>710</v>
      </c>
      <c r="AN4" s="366">
        <v>1.8958333333333333</v>
      </c>
      <c r="AO4" s="375" t="s">
        <v>1570</v>
      </c>
      <c r="AP4" s="366">
        <v>1.8958333333333333</v>
      </c>
      <c r="AQ4" s="362">
        <v>5</v>
      </c>
      <c r="AR4" s="404"/>
      <c r="AS4" s="410" t="s">
        <v>1217</v>
      </c>
    </row>
    <row r="5" spans="1:44" ht="15.75" customHeight="1" thickBot="1" thickTop="1">
      <c r="A5" s="1"/>
      <c r="B5" s="1"/>
      <c r="C5" s="1"/>
      <c r="D5" s="223"/>
      <c r="G5" s="308" t="s">
        <v>1464</v>
      </c>
      <c r="H5" s="309" t="s">
        <v>1483</v>
      </c>
      <c r="I5" s="310"/>
      <c r="J5" s="53"/>
      <c r="K5" s="54"/>
      <c r="N5" s="53"/>
      <c r="O5" s="53"/>
      <c r="P5" s="53"/>
      <c r="Q5" s="231"/>
      <c r="R5" t="s">
        <v>1490</v>
      </c>
      <c r="W5" s="238"/>
      <c r="Y5" s="185"/>
      <c r="AH5" s="185"/>
      <c r="AI5" s="362"/>
      <c r="AJ5" s="392"/>
      <c r="AK5" s="394"/>
      <c r="AL5" s="362">
        <v>2</v>
      </c>
      <c r="AM5" s="364" t="s">
        <v>1195</v>
      </c>
      <c r="AN5" s="366">
        <v>3.86875</v>
      </c>
      <c r="AO5" s="381">
        <v>2</v>
      </c>
      <c r="AP5" s="366">
        <v>1.9729166666666667</v>
      </c>
      <c r="AQ5" s="362">
        <v>6</v>
      </c>
      <c r="AR5" s="404"/>
    </row>
    <row r="6" spans="1:45" ht="14.25" customHeight="1" thickBot="1">
      <c r="A6" s="440" t="s">
        <v>1224</v>
      </c>
      <c r="B6" s="440"/>
      <c r="C6" s="440"/>
      <c r="D6" s="208" t="s">
        <v>16</v>
      </c>
      <c r="G6" s="311" t="s">
        <v>1465</v>
      </c>
      <c r="H6" s="138"/>
      <c r="I6" s="138"/>
      <c r="J6" s="306" t="s">
        <v>1484</v>
      </c>
      <c r="K6" s="312"/>
      <c r="N6" s="53"/>
      <c r="O6" s="53"/>
      <c r="P6" s="54"/>
      <c r="Q6" s="298" t="s">
        <v>1473</v>
      </c>
      <c r="R6" s="34"/>
      <c r="S6" s="251" t="s">
        <v>1462</v>
      </c>
      <c r="T6" s="34"/>
      <c r="U6" s="34"/>
      <c r="V6" s="34"/>
      <c r="W6" s="252"/>
      <c r="X6" s="35"/>
      <c r="Y6" s="185"/>
      <c r="AH6" s="185"/>
      <c r="AI6" s="363"/>
      <c r="AJ6" s="393"/>
      <c r="AK6" s="395"/>
      <c r="AL6" s="363">
        <v>3</v>
      </c>
      <c r="AM6" s="365" t="s">
        <v>1190</v>
      </c>
      <c r="AN6" s="367">
        <v>5.779166666666666</v>
      </c>
      <c r="AO6" s="382"/>
      <c r="AP6" s="367">
        <v>1.9104166666666667</v>
      </c>
      <c r="AQ6" s="363">
        <v>1</v>
      </c>
      <c r="AR6" s="405">
        <f>SUM(AK4-AP6)</f>
        <v>3.8687499999999995</v>
      </c>
      <c r="AS6">
        <v>2</v>
      </c>
    </row>
    <row r="7" spans="1:44" ht="13.5" thickTop="1">
      <c r="A7" s="207">
        <v>1</v>
      </c>
      <c r="B7" s="207"/>
      <c r="C7" s="224"/>
      <c r="D7" s="216"/>
      <c r="G7" s="297"/>
      <c r="H7" s="45" t="s">
        <v>20</v>
      </c>
      <c r="I7" s="45" t="s">
        <v>21</v>
      </c>
      <c r="J7" s="313">
        <v>0.003587962962962963</v>
      </c>
      <c r="K7" s="54"/>
      <c r="N7" s="53"/>
      <c r="O7" s="53"/>
      <c r="P7" s="54"/>
      <c r="Q7" s="298" t="s">
        <v>1470</v>
      </c>
      <c r="R7" s="56" t="s">
        <v>1255</v>
      </c>
      <c r="S7" s="56"/>
      <c r="T7" s="53"/>
      <c r="U7" s="288" t="s">
        <v>1468</v>
      </c>
      <c r="V7" s="53"/>
      <c r="W7" s="239"/>
      <c r="X7" s="54"/>
      <c r="Y7" s="185"/>
      <c r="AH7" s="185"/>
      <c r="AI7" s="359">
        <v>2</v>
      </c>
      <c r="AJ7" s="391" t="s">
        <v>1499</v>
      </c>
      <c r="AK7" s="372">
        <v>5.847916666666666</v>
      </c>
      <c r="AL7" s="359">
        <v>1</v>
      </c>
      <c r="AM7" s="360" t="s">
        <v>829</v>
      </c>
      <c r="AN7" s="361">
        <v>1.8875</v>
      </c>
      <c r="AO7" s="383"/>
      <c r="AP7" s="361">
        <v>1.8875</v>
      </c>
      <c r="AQ7" s="359">
        <v>4</v>
      </c>
      <c r="AR7" s="404"/>
    </row>
    <row r="8" spans="1:44" ht="12.75">
      <c r="A8" s="207">
        <v>2</v>
      </c>
      <c r="B8" s="207"/>
      <c r="C8" s="224"/>
      <c r="D8" s="216">
        <v>0.003701388888888889</v>
      </c>
      <c r="G8" s="332">
        <v>4</v>
      </c>
      <c r="H8" s="314" t="s">
        <v>77</v>
      </c>
      <c r="I8" s="314" t="s">
        <v>21</v>
      </c>
      <c r="J8" s="315">
        <v>0.003777777777777778</v>
      </c>
      <c r="K8" s="54"/>
      <c r="N8" s="53"/>
      <c r="O8" s="53"/>
      <c r="P8" s="54"/>
      <c r="Q8" s="298" t="s">
        <v>1471</v>
      </c>
      <c r="R8" s="56" t="s">
        <v>1256</v>
      </c>
      <c r="S8" s="56"/>
      <c r="T8" s="53"/>
      <c r="U8" s="288" t="s">
        <v>1469</v>
      </c>
      <c r="V8" s="53"/>
      <c r="W8" s="278" t="s">
        <v>1467</v>
      </c>
      <c r="X8" s="54"/>
      <c r="Y8" s="185"/>
      <c r="AH8" s="185"/>
      <c r="AI8" s="362"/>
      <c r="AJ8" s="392"/>
      <c r="AK8" s="394"/>
      <c r="AL8" s="362">
        <v>2</v>
      </c>
      <c r="AM8" s="364" t="s">
        <v>765</v>
      </c>
      <c r="AN8" s="366">
        <v>3.8708333333333336</v>
      </c>
      <c r="AO8" s="381">
        <v>3</v>
      </c>
      <c r="AP8" s="366">
        <v>1.9833333333333334</v>
      </c>
      <c r="AQ8" s="362">
        <v>7</v>
      </c>
      <c r="AR8" s="404"/>
    </row>
    <row r="9" spans="7:45" ht="12.75" customHeight="1">
      <c r="G9" s="333">
        <v>10</v>
      </c>
      <c r="H9" s="45" t="s">
        <v>72</v>
      </c>
      <c r="I9" s="45" t="s">
        <v>21</v>
      </c>
      <c r="J9" s="313">
        <v>0.003994212962962963</v>
      </c>
      <c r="K9" s="54"/>
      <c r="N9" s="53"/>
      <c r="O9" s="53"/>
      <c r="P9" s="54"/>
      <c r="Q9" s="298" t="s">
        <v>1464</v>
      </c>
      <c r="R9" s="253" t="s">
        <v>1466</v>
      </c>
      <c r="S9" s="53"/>
      <c r="T9" s="254"/>
      <c r="U9" s="249" t="s">
        <v>1464</v>
      </c>
      <c r="V9" s="53"/>
      <c r="W9" s="278" t="s">
        <v>1464</v>
      </c>
      <c r="X9" s="54"/>
      <c r="Y9" s="185"/>
      <c r="AH9" s="185"/>
      <c r="AI9" s="363"/>
      <c r="AJ9" s="393"/>
      <c r="AK9" s="395"/>
      <c r="AL9" s="363">
        <v>3</v>
      </c>
      <c r="AM9" s="365" t="s">
        <v>659</v>
      </c>
      <c r="AN9" s="367">
        <v>5.847916666666666</v>
      </c>
      <c r="AO9" s="382"/>
      <c r="AP9" s="367">
        <v>1.9770833333333335</v>
      </c>
      <c r="AQ9" s="363">
        <v>3</v>
      </c>
      <c r="AR9" s="405">
        <f>SUM(AK7-AP8)</f>
        <v>3.864583333333333</v>
      </c>
      <c r="AS9">
        <v>1</v>
      </c>
    </row>
    <row r="10" spans="1:44" ht="12.75" customHeight="1" thickBot="1">
      <c r="A10" s="207">
        <v>4</v>
      </c>
      <c r="B10" s="207"/>
      <c r="C10" s="224"/>
      <c r="D10" s="216"/>
      <c r="G10" s="333">
        <v>2</v>
      </c>
      <c r="H10" s="53"/>
      <c r="I10" s="53"/>
      <c r="J10" s="316">
        <f>SUM(J7:J9)</f>
        <v>0.011359953703703704</v>
      </c>
      <c r="K10" s="54">
        <v>1</v>
      </c>
      <c r="N10" s="53"/>
      <c r="O10" s="53"/>
      <c r="P10" s="54"/>
      <c r="Q10" s="300" t="s">
        <v>1472</v>
      </c>
      <c r="R10" s="138"/>
      <c r="S10" s="138"/>
      <c r="T10" s="246" t="s">
        <v>1463</v>
      </c>
      <c r="U10" s="250" t="s">
        <v>1465</v>
      </c>
      <c r="V10" s="138"/>
      <c r="W10" s="287" t="s">
        <v>1465</v>
      </c>
      <c r="X10" s="255"/>
      <c r="Y10" s="185"/>
      <c r="AH10" s="185"/>
      <c r="AI10" s="359">
        <v>3</v>
      </c>
      <c r="AJ10" s="391" t="s">
        <v>1500</v>
      </c>
      <c r="AK10" s="372">
        <v>5.861111111111111</v>
      </c>
      <c r="AL10" s="359">
        <v>1</v>
      </c>
      <c r="AM10" s="360" t="s">
        <v>708</v>
      </c>
      <c r="AN10" s="361">
        <v>1.9805555555555554</v>
      </c>
      <c r="AO10" s="383"/>
      <c r="AP10" s="361">
        <v>1.9805555555555554</v>
      </c>
      <c r="AQ10" s="359">
        <v>13</v>
      </c>
      <c r="AR10" s="404"/>
    </row>
    <row r="11" spans="7:44" ht="12.75" customHeight="1" thickTop="1">
      <c r="G11" s="297"/>
      <c r="H11" s="53"/>
      <c r="I11" s="53"/>
      <c r="J11" s="53"/>
      <c r="K11" s="54"/>
      <c r="N11" s="53"/>
      <c r="O11" s="53"/>
      <c r="P11" s="299"/>
      <c r="Q11" s="301">
        <v>1</v>
      </c>
      <c r="R11" s="53">
        <v>104</v>
      </c>
      <c r="S11" s="53"/>
      <c r="T11" s="253" t="s">
        <v>1452</v>
      </c>
      <c r="U11" s="289"/>
      <c r="V11" s="53"/>
      <c r="W11" s="239"/>
      <c r="X11" s="256">
        <v>5.407638888888889</v>
      </c>
      <c r="Y11" s="185"/>
      <c r="AH11" s="185"/>
      <c r="AI11" s="362"/>
      <c r="AJ11" s="392"/>
      <c r="AK11" s="394"/>
      <c r="AL11" s="362">
        <v>2</v>
      </c>
      <c r="AM11" s="364" t="s">
        <v>720</v>
      </c>
      <c r="AN11" s="366">
        <v>3.9388888888888887</v>
      </c>
      <c r="AO11" s="381">
        <v>6</v>
      </c>
      <c r="AP11" s="366">
        <v>1.9583333333333333</v>
      </c>
      <c r="AQ11" s="362">
        <v>4</v>
      </c>
      <c r="AR11" s="404"/>
    </row>
    <row r="12" spans="7:45" ht="12.75" customHeight="1">
      <c r="G12" s="334"/>
      <c r="H12" s="45" t="s">
        <v>70</v>
      </c>
      <c r="I12" s="45" t="s">
        <v>36</v>
      </c>
      <c r="J12" s="313">
        <v>0.003701388888888889</v>
      </c>
      <c r="K12" s="54"/>
      <c r="M12" s="228"/>
      <c r="N12" s="212"/>
      <c r="Q12" s="302"/>
      <c r="R12" s="341" t="s">
        <v>1290</v>
      </c>
      <c r="S12" s="53"/>
      <c r="T12" s="233">
        <v>1.8125</v>
      </c>
      <c r="U12" s="289">
        <v>7</v>
      </c>
      <c r="V12" s="53"/>
      <c r="W12" s="278"/>
      <c r="X12" s="54"/>
      <c r="Y12" s="185"/>
      <c r="AH12" s="185"/>
      <c r="AI12" s="363"/>
      <c r="AJ12" s="393"/>
      <c r="AK12" s="395"/>
      <c r="AL12" s="363">
        <v>3</v>
      </c>
      <c r="AM12" s="365" t="s">
        <v>678</v>
      </c>
      <c r="AN12" s="367">
        <v>5.861111111111111</v>
      </c>
      <c r="AO12" s="382"/>
      <c r="AP12" s="367">
        <v>1.9222222222222223</v>
      </c>
      <c r="AQ12" s="363">
        <v>2</v>
      </c>
      <c r="AR12" s="405">
        <f>SUM(AK10-AP11)</f>
        <v>3.9027777777777777</v>
      </c>
      <c r="AS12">
        <v>3</v>
      </c>
    </row>
    <row r="13" spans="7:44" ht="12.75" customHeight="1">
      <c r="G13" s="334"/>
      <c r="H13" s="45" t="s">
        <v>80</v>
      </c>
      <c r="I13" s="45" t="s">
        <v>36</v>
      </c>
      <c r="J13" s="313">
        <v>0.003863425925925926</v>
      </c>
      <c r="K13" s="54"/>
      <c r="Q13" s="302"/>
      <c r="R13" s="253" t="s">
        <v>1291</v>
      </c>
      <c r="S13" s="53"/>
      <c r="T13" s="233">
        <v>1.8194444444444444</v>
      </c>
      <c r="U13" s="289">
        <v>1</v>
      </c>
      <c r="V13" s="241">
        <f>SUM(T12:T13)</f>
        <v>3.6319444444444446</v>
      </c>
      <c r="W13" s="279">
        <v>1</v>
      </c>
      <c r="X13" s="257" t="s">
        <v>1460</v>
      </c>
      <c r="Y13" s="185"/>
      <c r="AH13" s="185"/>
      <c r="AI13" s="359">
        <v>4</v>
      </c>
      <c r="AJ13" s="401" t="s">
        <v>1572</v>
      </c>
      <c r="AK13" s="372">
        <v>5.950694444444444</v>
      </c>
      <c r="AL13" s="359">
        <v>1</v>
      </c>
      <c r="AM13" s="360" t="s">
        <v>676</v>
      </c>
      <c r="AN13" s="361">
        <v>1.8798611111111112</v>
      </c>
      <c r="AO13" s="383"/>
      <c r="AP13" s="361">
        <v>1.8798611111111112</v>
      </c>
      <c r="AQ13" s="359">
        <v>2</v>
      </c>
      <c r="AR13" s="404"/>
    </row>
    <row r="14" spans="1:44" ht="12.75" customHeight="1">
      <c r="A14" s="207">
        <v>8</v>
      </c>
      <c r="C14" s="228">
        <v>1.0013888888888889</v>
      </c>
      <c r="D14" s="216">
        <v>0.0455219907407407</v>
      </c>
      <c r="G14" s="333">
        <v>15</v>
      </c>
      <c r="H14" s="45" t="s">
        <v>1225</v>
      </c>
      <c r="I14" s="45" t="s">
        <v>36</v>
      </c>
      <c r="J14" s="313">
        <v>0.004071759259259259</v>
      </c>
      <c r="K14" s="54"/>
      <c r="Q14" s="302"/>
      <c r="R14" s="237" t="s">
        <v>1292</v>
      </c>
      <c r="S14" s="231"/>
      <c r="T14" s="232">
        <v>1.7743055555555556</v>
      </c>
      <c r="U14" s="290">
        <v>1</v>
      </c>
      <c r="V14" s="247">
        <f>MAX(X11-T13)</f>
        <v>3.5881944444444445</v>
      </c>
      <c r="W14" s="280">
        <v>1</v>
      </c>
      <c r="X14" s="258" t="s">
        <v>1459</v>
      </c>
      <c r="Y14" s="185"/>
      <c r="AH14" s="185"/>
      <c r="AI14" s="362"/>
      <c r="AJ14" s="402" t="s">
        <v>1573</v>
      </c>
      <c r="AK14" s="394"/>
      <c r="AL14" s="362">
        <v>2</v>
      </c>
      <c r="AM14" s="364" t="s">
        <v>670</v>
      </c>
      <c r="AN14" s="366">
        <v>3.763888888888889</v>
      </c>
      <c r="AO14" s="381">
        <v>1</v>
      </c>
      <c r="AP14" s="366">
        <v>1.8840277777777779</v>
      </c>
      <c r="AQ14" s="362">
        <v>1</v>
      </c>
      <c r="AR14" s="404"/>
    </row>
    <row r="15" spans="1:45" ht="12.75" customHeight="1">
      <c r="A15" s="207">
        <v>9</v>
      </c>
      <c r="G15" s="334"/>
      <c r="H15" s="442"/>
      <c r="I15" s="442"/>
      <c r="J15" s="317">
        <f>SUM(J12:J14)</f>
        <v>0.011636574074074073</v>
      </c>
      <c r="K15" s="54">
        <v>2</v>
      </c>
      <c r="Q15" s="302">
        <v>2</v>
      </c>
      <c r="R15" s="53">
        <v>103</v>
      </c>
      <c r="S15" s="53"/>
      <c r="T15" s="253" t="s">
        <v>1453</v>
      </c>
      <c r="U15" s="289"/>
      <c r="V15" s="53"/>
      <c r="W15" s="278"/>
      <c r="X15" s="256">
        <v>5.45625</v>
      </c>
      <c r="Y15" s="185"/>
      <c r="AH15" s="185"/>
      <c r="AI15" s="363"/>
      <c r="AJ15" s="393"/>
      <c r="AK15" s="395"/>
      <c r="AL15" s="363">
        <v>3</v>
      </c>
      <c r="AM15" s="365" t="s">
        <v>700</v>
      </c>
      <c r="AN15" s="367">
        <v>5.950694444444444</v>
      </c>
      <c r="AO15" s="382"/>
      <c r="AP15" s="367">
        <v>2.1868055555555554</v>
      </c>
      <c r="AQ15" s="363">
        <v>28</v>
      </c>
      <c r="AR15" s="405">
        <f>SUM(AK13-AP14)</f>
        <v>4.066666666666666</v>
      </c>
      <c r="AS15">
        <v>9</v>
      </c>
    </row>
    <row r="16" spans="1:44" ht="12.75" customHeight="1">
      <c r="A16" s="207"/>
      <c r="B16" s="207"/>
      <c r="C16" s="224"/>
      <c r="D16" s="216"/>
      <c r="G16" s="333">
        <v>3</v>
      </c>
      <c r="H16" s="45" t="s">
        <v>25</v>
      </c>
      <c r="I16" s="45" t="s">
        <v>26</v>
      </c>
      <c r="J16" s="313">
        <v>0.003708333333333333</v>
      </c>
      <c r="K16" s="54"/>
      <c r="N16" s="234" t="s">
        <v>1475</v>
      </c>
      <c r="Q16" s="302"/>
      <c r="R16" s="53" t="s">
        <v>1323</v>
      </c>
      <c r="S16" s="53"/>
      <c r="T16" s="233">
        <v>1.8708333333333333</v>
      </c>
      <c r="U16" s="289">
        <v>11</v>
      </c>
      <c r="V16" s="53"/>
      <c r="W16" s="278"/>
      <c r="X16" s="54"/>
      <c r="Y16" s="185"/>
      <c r="AH16" s="185"/>
      <c r="AI16" s="359">
        <v>5</v>
      </c>
      <c r="AJ16" s="397" t="s">
        <v>1501</v>
      </c>
      <c r="AK16" s="372">
        <v>5.986805555555556</v>
      </c>
      <c r="AL16" s="359">
        <v>1</v>
      </c>
      <c r="AM16" s="360" t="s">
        <v>714</v>
      </c>
      <c r="AN16" s="361">
        <v>1.9430555555555555</v>
      </c>
      <c r="AO16" s="383"/>
      <c r="AP16" s="361">
        <v>1.9430555555555555</v>
      </c>
      <c r="AQ16" s="359">
        <v>6</v>
      </c>
      <c r="AR16" s="404"/>
    </row>
    <row r="17" spans="1:44" ht="12.75" customHeight="1" thickBot="1">
      <c r="A17" s="207">
        <v>11</v>
      </c>
      <c r="B17" s="207" t="s">
        <v>51</v>
      </c>
      <c r="C17" s="207" t="s">
        <v>43</v>
      </c>
      <c r="D17" s="216">
        <v>0.004006944444444444</v>
      </c>
      <c r="G17" s="333">
        <v>13</v>
      </c>
      <c r="H17" s="45" t="s">
        <v>33</v>
      </c>
      <c r="I17" s="45" t="s">
        <v>26</v>
      </c>
      <c r="J17" s="313">
        <v>0.004025462962962963</v>
      </c>
      <c r="K17" s="54"/>
      <c r="M17" t="s">
        <v>1474</v>
      </c>
      <c r="Q17" s="302"/>
      <c r="R17" s="53" t="s">
        <v>1324</v>
      </c>
      <c r="S17" s="53"/>
      <c r="T17" s="233">
        <v>1.8027777777777778</v>
      </c>
      <c r="U17" s="289">
        <v>3</v>
      </c>
      <c r="V17" s="242">
        <f>SUM(T16:T17)</f>
        <v>3.673611111111111</v>
      </c>
      <c r="W17" s="281">
        <v>2</v>
      </c>
      <c r="X17" s="257" t="s">
        <v>1460</v>
      </c>
      <c r="Y17" s="185"/>
      <c r="AH17" s="185"/>
      <c r="AI17" s="362"/>
      <c r="AJ17" s="398"/>
      <c r="AK17" s="411">
        <f>SUM(AK16-AK4)</f>
        <v>0.20763888888888982</v>
      </c>
      <c r="AL17" s="362">
        <v>2</v>
      </c>
      <c r="AM17" s="364" t="s">
        <v>746</v>
      </c>
      <c r="AN17" s="366">
        <v>4.001388888888889</v>
      </c>
      <c r="AO17" s="381">
        <v>10</v>
      </c>
      <c r="AP17" s="366">
        <v>2.058333333333333</v>
      </c>
      <c r="AQ17" s="362">
        <v>11</v>
      </c>
      <c r="AR17" s="404"/>
    </row>
    <row r="18" spans="1:48" ht="12.75" customHeight="1" thickBot="1">
      <c r="A18" s="207">
        <v>12</v>
      </c>
      <c r="B18" s="207" t="s">
        <v>100</v>
      </c>
      <c r="C18" s="207" t="s">
        <v>74</v>
      </c>
      <c r="D18" s="216">
        <v>0.004009259259259259</v>
      </c>
      <c r="G18" s="333">
        <v>22</v>
      </c>
      <c r="H18" s="45" t="s">
        <v>105</v>
      </c>
      <c r="I18" s="45" t="s">
        <v>26</v>
      </c>
      <c r="J18" s="313">
        <v>0.004162037037037037</v>
      </c>
      <c r="K18" s="54"/>
      <c r="M18" t="s">
        <v>1476</v>
      </c>
      <c r="Q18" s="302"/>
      <c r="R18" s="237" t="s">
        <v>1325</v>
      </c>
      <c r="S18" s="231"/>
      <c r="T18" s="232">
        <v>1.7819444444444443</v>
      </c>
      <c r="U18" s="290">
        <v>2</v>
      </c>
      <c r="V18" s="248">
        <f>MAX(X15-T17)</f>
        <v>3.653472222222222</v>
      </c>
      <c r="W18" s="280">
        <v>5</v>
      </c>
      <c r="X18" s="258" t="s">
        <v>1459</v>
      </c>
      <c r="Y18" s="415"/>
      <c r="AH18" s="185"/>
      <c r="AI18" s="363"/>
      <c r="AJ18" s="399"/>
      <c r="AK18" s="395"/>
      <c r="AL18" s="363">
        <v>3</v>
      </c>
      <c r="AM18" s="390" t="s">
        <v>692</v>
      </c>
      <c r="AN18" s="367">
        <v>5.986805555555556</v>
      </c>
      <c r="AO18" s="382"/>
      <c r="AP18" s="367">
        <v>1.9854166666666666</v>
      </c>
      <c r="AQ18" s="363">
        <v>4</v>
      </c>
      <c r="AR18" s="405">
        <f>SUM(AK16-AP17)</f>
        <v>3.9284722222222226</v>
      </c>
      <c r="AS18">
        <v>4</v>
      </c>
      <c r="AT18" s="412">
        <f>SUM(AR18-AR6)</f>
        <v>0.05972222222222312</v>
      </c>
      <c r="AU18" s="413" t="s">
        <v>1578</v>
      </c>
      <c r="AV18" s="186"/>
    </row>
    <row r="19" spans="7:44" ht="12.75" customHeight="1">
      <c r="G19" s="334"/>
      <c r="H19" s="442"/>
      <c r="I19" s="442"/>
      <c r="J19" s="317">
        <f>SUM(J16:J18)</f>
        <v>0.011895833333333333</v>
      </c>
      <c r="K19" s="54">
        <v>3</v>
      </c>
      <c r="M19">
        <v>1</v>
      </c>
      <c r="N19" t="s">
        <v>1233</v>
      </c>
      <c r="O19" s="212">
        <v>0.011359953703703705</v>
      </c>
      <c r="Q19" s="302"/>
      <c r="R19" s="53">
        <v>129</v>
      </c>
      <c r="S19" s="53"/>
      <c r="T19" s="253" t="s">
        <v>1454</v>
      </c>
      <c r="U19" s="289"/>
      <c r="V19" s="53"/>
      <c r="W19" s="278"/>
      <c r="X19" s="277">
        <v>5.578472222222222</v>
      </c>
      <c r="Y19" s="415"/>
      <c r="AH19" s="185"/>
      <c r="AI19" s="359">
        <v>6</v>
      </c>
      <c r="AJ19" s="391" t="s">
        <v>1502</v>
      </c>
      <c r="AK19" s="372">
        <v>6.020833333333333</v>
      </c>
      <c r="AL19" s="359">
        <v>1</v>
      </c>
      <c r="AM19" s="360" t="s">
        <v>698</v>
      </c>
      <c r="AN19" s="361">
        <v>1.94375</v>
      </c>
      <c r="AO19" s="383"/>
      <c r="AP19" s="361">
        <v>1.94375</v>
      </c>
      <c r="AQ19" s="359">
        <v>7</v>
      </c>
      <c r="AR19" s="404"/>
    </row>
    <row r="20" spans="7:44" ht="12.75" customHeight="1">
      <c r="G20" s="333">
        <v>5</v>
      </c>
      <c r="H20" s="45" t="s">
        <v>76</v>
      </c>
      <c r="I20" s="45" t="s">
        <v>18</v>
      </c>
      <c r="J20" s="313">
        <v>0.0037835648148148147</v>
      </c>
      <c r="K20" s="54"/>
      <c r="M20">
        <v>2</v>
      </c>
      <c r="N20" t="s">
        <v>1234</v>
      </c>
      <c r="O20" s="212">
        <v>0.011636574074074075</v>
      </c>
      <c r="Q20" s="302"/>
      <c r="R20" s="53" t="s">
        <v>1326</v>
      </c>
      <c r="S20" s="53"/>
      <c r="T20" s="233">
        <v>1.7979166666666666</v>
      </c>
      <c r="U20" s="289">
        <v>6</v>
      </c>
      <c r="V20" s="53"/>
      <c r="W20" s="278"/>
      <c r="X20" s="54"/>
      <c r="Y20" s="185"/>
      <c r="AH20" s="185"/>
      <c r="AI20" s="362"/>
      <c r="AJ20" s="392"/>
      <c r="AK20" s="394"/>
      <c r="AL20" s="362">
        <v>2</v>
      </c>
      <c r="AM20" s="364" t="s">
        <v>726</v>
      </c>
      <c r="AN20" s="366">
        <v>3.9479166666666665</v>
      </c>
      <c r="AO20" s="381">
        <v>7</v>
      </c>
      <c r="AP20" s="366">
        <v>2.004166666666667</v>
      </c>
      <c r="AQ20" s="362">
        <v>9</v>
      </c>
      <c r="AR20" s="404"/>
    </row>
    <row r="21" spans="7:46" ht="12.75" customHeight="1" thickBot="1">
      <c r="G21" s="333">
        <v>17</v>
      </c>
      <c r="H21" s="45" t="s">
        <v>1226</v>
      </c>
      <c r="I21" s="45" t="s">
        <v>18</v>
      </c>
      <c r="J21" s="313">
        <v>0.0040891203703703706</v>
      </c>
      <c r="K21" s="54"/>
      <c r="M21">
        <v>3</v>
      </c>
      <c r="N21" t="s">
        <v>1235</v>
      </c>
      <c r="O21" s="212">
        <v>0.011631944444444445</v>
      </c>
      <c r="Q21" s="302"/>
      <c r="R21" s="341" t="s">
        <v>1327</v>
      </c>
      <c r="S21" s="53"/>
      <c r="T21" s="233">
        <v>1.9451388888888888</v>
      </c>
      <c r="U21" s="289">
        <v>10</v>
      </c>
      <c r="V21" s="241">
        <f>SUM(T20:T21)</f>
        <v>3.7430555555555554</v>
      </c>
      <c r="W21" s="282">
        <v>4</v>
      </c>
      <c r="X21" s="257" t="s">
        <v>1460</v>
      </c>
      <c r="Y21" s="185"/>
      <c r="AH21" s="185"/>
      <c r="AI21" s="363"/>
      <c r="AJ21" s="393"/>
      <c r="AK21" s="395"/>
      <c r="AL21" s="363">
        <v>3</v>
      </c>
      <c r="AM21" s="365" t="s">
        <v>682</v>
      </c>
      <c r="AN21" s="367">
        <v>6.020833333333333</v>
      </c>
      <c r="AO21" s="382"/>
      <c r="AP21" s="367">
        <v>2.0729166666666665</v>
      </c>
      <c r="AQ21" s="363">
        <v>12</v>
      </c>
      <c r="AR21" s="405">
        <f>SUM(AK19-AP20)</f>
        <v>4.016666666666666</v>
      </c>
      <c r="AS21">
        <v>5</v>
      </c>
      <c r="AT21" s="228"/>
    </row>
    <row r="22" spans="7:44" ht="12.75" customHeight="1" thickBot="1">
      <c r="G22" s="333">
        <v>19</v>
      </c>
      <c r="H22" s="45" t="s">
        <v>78</v>
      </c>
      <c r="I22" s="45" t="s">
        <v>18</v>
      </c>
      <c r="J22" s="313">
        <v>0.004105324074074075</v>
      </c>
      <c r="K22" s="54"/>
      <c r="M22">
        <v>4</v>
      </c>
      <c r="N22" s="504" t="s">
        <v>1236</v>
      </c>
      <c r="O22" s="212">
        <v>0.011875</v>
      </c>
      <c r="Q22" s="302"/>
      <c r="R22" s="231" t="s">
        <v>1328</v>
      </c>
      <c r="S22" s="231"/>
      <c r="T22" s="232">
        <v>1.8340277777777778</v>
      </c>
      <c r="U22" s="291">
        <v>5</v>
      </c>
      <c r="V22" s="247">
        <f>MAX(X19-T21)</f>
        <v>3.633333333333333</v>
      </c>
      <c r="W22" s="280">
        <v>2</v>
      </c>
      <c r="X22" s="258" t="s">
        <v>1459</v>
      </c>
      <c r="Y22" s="185"/>
      <c r="AH22" s="185"/>
      <c r="AI22" s="359"/>
      <c r="AJ22" s="391" t="s">
        <v>1503</v>
      </c>
      <c r="AK22" s="372">
        <v>6.0368055555555555</v>
      </c>
      <c r="AL22" s="359">
        <v>1</v>
      </c>
      <c r="AM22" s="360" t="s">
        <v>1205</v>
      </c>
      <c r="AN22" s="361">
        <v>1.94375</v>
      </c>
      <c r="AO22" s="383"/>
      <c r="AP22" s="361">
        <v>1.94375</v>
      </c>
      <c r="AQ22" s="359">
        <v>7</v>
      </c>
      <c r="AR22" s="404"/>
    </row>
    <row r="23" spans="7:44" ht="12.75" customHeight="1" thickBot="1">
      <c r="G23" s="334"/>
      <c r="H23" s="442"/>
      <c r="I23" s="442"/>
      <c r="J23" s="317">
        <f>SUM(J20:J22)</f>
        <v>0.011978009259259261</v>
      </c>
      <c r="K23" s="54">
        <v>5</v>
      </c>
      <c r="M23">
        <v>5</v>
      </c>
      <c r="N23" t="s">
        <v>1237</v>
      </c>
      <c r="O23" s="212">
        <v>0.01197800925925926</v>
      </c>
      <c r="Q23" s="302">
        <v>3</v>
      </c>
      <c r="R23" s="53">
        <v>111</v>
      </c>
      <c r="S23" s="53"/>
      <c r="T23" s="259" t="s">
        <v>117</v>
      </c>
      <c r="U23" s="289"/>
      <c r="V23" s="53"/>
      <c r="W23" s="278"/>
      <c r="X23" s="256">
        <v>5.604166666666667</v>
      </c>
      <c r="Y23" s="185"/>
      <c r="AH23" s="185"/>
      <c r="AI23" s="362"/>
      <c r="AJ23" s="392"/>
      <c r="AK23" s="394"/>
      <c r="AL23" s="362">
        <v>2</v>
      </c>
      <c r="AM23" s="364" t="s">
        <v>688</v>
      </c>
      <c r="AN23" s="366">
        <v>3.909722222222222</v>
      </c>
      <c r="AO23" s="381">
        <v>4</v>
      </c>
      <c r="AP23" s="366">
        <v>1.965972222222222</v>
      </c>
      <c r="AQ23" s="362">
        <v>5</v>
      </c>
      <c r="AR23" s="404"/>
    </row>
    <row r="24" spans="7:45" ht="12.75" customHeight="1" thickBot="1">
      <c r="G24" s="333">
        <v>6</v>
      </c>
      <c r="H24" s="45" t="s">
        <v>88</v>
      </c>
      <c r="I24" s="45" t="s">
        <v>89</v>
      </c>
      <c r="J24" s="313">
        <v>0.003840277777777778</v>
      </c>
      <c r="K24" s="54"/>
      <c r="M24">
        <v>6</v>
      </c>
      <c r="N24" s="504" t="s">
        <v>1241</v>
      </c>
      <c r="O24" s="212">
        <v>0.012515046296296297</v>
      </c>
      <c r="Q24" s="302"/>
      <c r="R24" s="53" t="s">
        <v>1329</v>
      </c>
      <c r="S24" s="53"/>
      <c r="T24" s="233">
        <v>1.8131944444444443</v>
      </c>
      <c r="U24" s="289">
        <v>8</v>
      </c>
      <c r="V24" s="53"/>
      <c r="W24" s="278"/>
      <c r="X24" s="54"/>
      <c r="Y24" s="185"/>
      <c r="AH24" s="185"/>
      <c r="AI24" s="363"/>
      <c r="AJ24" s="393"/>
      <c r="AK24" s="395"/>
      <c r="AL24" s="363">
        <v>3</v>
      </c>
      <c r="AM24" s="365" t="s">
        <v>684</v>
      </c>
      <c r="AN24" s="367">
        <v>6.0368055555555555</v>
      </c>
      <c r="AO24" s="382"/>
      <c r="AP24" s="367">
        <v>2.127083333333333</v>
      </c>
      <c r="AQ24" s="363">
        <v>18</v>
      </c>
      <c r="AR24" s="405">
        <f>SUM(AK22-AP23)</f>
        <v>4.070833333333334</v>
      </c>
      <c r="AS24">
        <v>11</v>
      </c>
    </row>
    <row r="25" spans="7:44" ht="12.75" customHeight="1">
      <c r="G25" s="333">
        <v>14</v>
      </c>
      <c r="H25" s="45" t="s">
        <v>109</v>
      </c>
      <c r="I25" s="45" t="s">
        <v>89</v>
      </c>
      <c r="J25" s="313">
        <v>0.004053240740740741</v>
      </c>
      <c r="K25" s="54"/>
      <c r="M25">
        <v>7</v>
      </c>
      <c r="N25" t="s">
        <v>1238</v>
      </c>
      <c r="O25" s="212">
        <v>0.012824074074074073</v>
      </c>
      <c r="Q25" s="302"/>
      <c r="R25" s="341" t="s">
        <v>1330</v>
      </c>
      <c r="S25" s="53"/>
      <c r="T25" s="233">
        <v>1.9208333333333334</v>
      </c>
      <c r="U25" s="289">
        <v>8</v>
      </c>
      <c r="V25" s="241">
        <f>SUM(T24:T25)</f>
        <v>3.7340277777777775</v>
      </c>
      <c r="W25" s="282">
        <v>3</v>
      </c>
      <c r="X25" s="257" t="s">
        <v>1460</v>
      </c>
      <c r="Y25" s="185"/>
      <c r="AH25" s="185"/>
      <c r="AI25" s="359"/>
      <c r="AJ25" s="391" t="s">
        <v>1504</v>
      </c>
      <c r="AK25" s="372">
        <v>6.086111111111111</v>
      </c>
      <c r="AL25" s="359">
        <v>1</v>
      </c>
      <c r="AM25" s="360" t="s">
        <v>674</v>
      </c>
      <c r="AN25" s="361">
        <v>2.0319444444444446</v>
      </c>
      <c r="AO25" s="383"/>
      <c r="AP25" s="361">
        <v>2.0319444444444446</v>
      </c>
      <c r="AQ25" s="359">
        <v>15</v>
      </c>
      <c r="AR25" s="404"/>
    </row>
    <row r="26" spans="1:44" ht="12.75" customHeight="1">
      <c r="A26" s="207">
        <v>20</v>
      </c>
      <c r="B26" s="207" t="s">
        <v>63</v>
      </c>
      <c r="C26" s="207" t="s">
        <v>21</v>
      </c>
      <c r="D26" s="216">
        <v>0.004138888888888889</v>
      </c>
      <c r="G26" s="335">
        <v>1</v>
      </c>
      <c r="H26" s="45" t="s">
        <v>186</v>
      </c>
      <c r="I26" s="45" t="s">
        <v>89</v>
      </c>
      <c r="J26" s="313">
        <v>0.003982638888888889</v>
      </c>
      <c r="K26" s="54"/>
      <c r="M26">
        <v>8</v>
      </c>
      <c r="N26" t="s">
        <v>1239</v>
      </c>
      <c r="O26" s="212">
        <v>0.01323611111111111</v>
      </c>
      <c r="Q26" s="302"/>
      <c r="R26" s="342" t="s">
        <v>1331</v>
      </c>
      <c r="S26" s="231"/>
      <c r="T26" s="232">
        <v>1.8694444444444445</v>
      </c>
      <c r="U26" s="291">
        <v>7</v>
      </c>
      <c r="V26" s="247">
        <f>MAX(X23-T25)</f>
        <v>3.6833333333333336</v>
      </c>
      <c r="W26" s="240">
        <v>4</v>
      </c>
      <c r="X26" s="258" t="s">
        <v>1459</v>
      </c>
      <c r="Y26" s="185"/>
      <c r="AH26" s="185"/>
      <c r="AI26" s="362"/>
      <c r="AJ26" s="392"/>
      <c r="AK26" s="394"/>
      <c r="AL26" s="362">
        <v>2</v>
      </c>
      <c r="AM26" s="396" t="s">
        <v>958</v>
      </c>
      <c r="AN26" s="366">
        <v>3.9333333333333336</v>
      </c>
      <c r="AO26" s="381">
        <v>5</v>
      </c>
      <c r="AP26" s="366">
        <v>1.9013888888888888</v>
      </c>
      <c r="AQ26" s="362">
        <v>2</v>
      </c>
      <c r="AR26" s="404"/>
    </row>
    <row r="27" spans="1:45" ht="12.75" customHeight="1">
      <c r="A27" s="207">
        <v>21</v>
      </c>
      <c r="B27" s="207" t="s">
        <v>38</v>
      </c>
      <c r="C27" s="207" t="s">
        <v>39</v>
      </c>
      <c r="D27" s="216">
        <v>0.004143518518518519</v>
      </c>
      <c r="G27" s="334"/>
      <c r="H27" s="442"/>
      <c r="I27" s="442"/>
      <c r="J27" s="317">
        <f>SUM(J24:J26)</f>
        <v>0.011876157407407408</v>
      </c>
      <c r="K27" s="54">
        <v>4</v>
      </c>
      <c r="M27">
        <v>9</v>
      </c>
      <c r="N27" t="s">
        <v>1240</v>
      </c>
      <c r="O27" s="212">
        <v>0.013402777777777777</v>
      </c>
      <c r="Q27" s="302">
        <v>4</v>
      </c>
      <c r="R27" s="53">
        <v>102</v>
      </c>
      <c r="S27" s="53"/>
      <c r="T27" s="253" t="s">
        <v>1332</v>
      </c>
      <c r="U27" s="289"/>
      <c r="V27" s="53"/>
      <c r="W27" s="278"/>
      <c r="X27" s="256">
        <v>5.644444444444445</v>
      </c>
      <c r="Y27" s="185"/>
      <c r="AH27" s="185"/>
      <c r="AI27" s="363"/>
      <c r="AJ27" s="393"/>
      <c r="AK27" s="395"/>
      <c r="AL27" s="363">
        <v>3</v>
      </c>
      <c r="AM27" s="365" t="s">
        <v>1193</v>
      </c>
      <c r="AN27" s="367">
        <v>6.086111111111111</v>
      </c>
      <c r="AO27" s="382"/>
      <c r="AP27" s="367">
        <v>2.1527777777777777</v>
      </c>
      <c r="AQ27" s="363">
        <v>20</v>
      </c>
      <c r="AR27" s="405">
        <f>SUM(AK22-AP26)</f>
        <v>4.135416666666667</v>
      </c>
      <c r="AS27">
        <v>13</v>
      </c>
    </row>
    <row r="28" spans="7:44" ht="12.75" customHeight="1">
      <c r="G28" s="334"/>
      <c r="H28" s="442"/>
      <c r="I28" s="442"/>
      <c r="J28" s="230"/>
      <c r="K28" s="54"/>
      <c r="M28">
        <v>10</v>
      </c>
      <c r="N28" t="s">
        <v>1242</v>
      </c>
      <c r="O28" s="212">
        <v>0.013427083333333334</v>
      </c>
      <c r="Q28" s="302"/>
      <c r="R28" s="341" t="s">
        <v>1487</v>
      </c>
      <c r="S28" s="53"/>
      <c r="T28" s="233">
        <v>1.8006944444444446</v>
      </c>
      <c r="U28" s="289">
        <v>5</v>
      </c>
      <c r="V28" s="53"/>
      <c r="W28" s="278"/>
      <c r="X28" s="54"/>
      <c r="Y28" s="185"/>
      <c r="AH28" s="185"/>
      <c r="AI28" s="359"/>
      <c r="AJ28" s="391" t="s">
        <v>1505</v>
      </c>
      <c r="AK28" s="372">
        <v>6.120833333333334</v>
      </c>
      <c r="AL28" s="359">
        <v>1</v>
      </c>
      <c r="AM28" s="360" t="s">
        <v>694</v>
      </c>
      <c r="AN28" s="361">
        <v>1.8854166666666667</v>
      </c>
      <c r="AO28" s="383"/>
      <c r="AP28" s="361">
        <v>1.8854166666666667</v>
      </c>
      <c r="AQ28" s="359">
        <v>3</v>
      </c>
      <c r="AR28" s="404"/>
    </row>
    <row r="29" spans="7:44" ht="12.75" customHeight="1">
      <c r="G29" s="333">
        <v>18</v>
      </c>
      <c r="H29" s="45" t="s">
        <v>45</v>
      </c>
      <c r="I29" s="45" t="s">
        <v>32</v>
      </c>
      <c r="J29" s="313">
        <v>0.004099537037037037</v>
      </c>
      <c r="K29" s="54"/>
      <c r="M29">
        <v>11</v>
      </c>
      <c r="N29" t="s">
        <v>1243</v>
      </c>
      <c r="O29" s="212">
        <v>0.013650462962962963</v>
      </c>
      <c r="Q29" s="302"/>
      <c r="R29" s="53" t="s">
        <v>1333</v>
      </c>
      <c r="S29" s="53"/>
      <c r="T29" s="233">
        <v>1.9555555555555555</v>
      </c>
      <c r="U29" s="289">
        <v>11</v>
      </c>
      <c r="V29" s="241">
        <f>SUM(T28:T29)</f>
        <v>3.75625</v>
      </c>
      <c r="W29" s="282">
        <v>7</v>
      </c>
      <c r="X29" s="257" t="s">
        <v>1460</v>
      </c>
      <c r="Y29" s="185"/>
      <c r="AH29" s="185"/>
      <c r="AI29" s="362"/>
      <c r="AJ29" s="392"/>
      <c r="AK29" s="394"/>
      <c r="AL29" s="362">
        <v>2</v>
      </c>
      <c r="AM29" s="364" t="s">
        <v>702</v>
      </c>
      <c r="AN29" s="366">
        <v>3.9583333333333335</v>
      </c>
      <c r="AO29" s="381">
        <v>8</v>
      </c>
      <c r="AP29" s="366">
        <v>2.0729166666666665</v>
      </c>
      <c r="AQ29" s="362">
        <v>15</v>
      </c>
      <c r="AR29" s="404"/>
    </row>
    <row r="30" spans="1:45" ht="12.75" customHeight="1">
      <c r="A30" s="207">
        <v>24</v>
      </c>
      <c r="B30" s="207" t="s">
        <v>91</v>
      </c>
      <c r="C30" s="207" t="s">
        <v>21</v>
      </c>
      <c r="D30" s="216">
        <v>0.004194444444444444</v>
      </c>
      <c r="G30" s="333">
        <v>33</v>
      </c>
      <c r="H30" s="45" t="s">
        <v>35</v>
      </c>
      <c r="I30" s="45" t="s">
        <v>32</v>
      </c>
      <c r="J30" s="313">
        <v>0.004400462962962963</v>
      </c>
      <c r="K30" s="54"/>
      <c r="M30">
        <v>12</v>
      </c>
      <c r="N30" t="s">
        <v>1244</v>
      </c>
      <c r="O30" s="212">
        <v>0.014174768518518517</v>
      </c>
      <c r="Q30" s="302"/>
      <c r="R30" s="231" t="s">
        <v>1334</v>
      </c>
      <c r="S30" s="231"/>
      <c r="T30" s="232">
        <v>1.8875</v>
      </c>
      <c r="U30" s="291">
        <v>8</v>
      </c>
      <c r="V30" s="247">
        <f>MAX(X27-T29)</f>
        <v>3.688888888888889</v>
      </c>
      <c r="W30" s="240">
        <v>5</v>
      </c>
      <c r="X30" s="258" t="s">
        <v>1459</v>
      </c>
      <c r="Y30" s="185"/>
      <c r="AH30" s="185"/>
      <c r="AI30" s="363"/>
      <c r="AJ30" s="393"/>
      <c r="AK30" s="395"/>
      <c r="AL30" s="363">
        <v>3</v>
      </c>
      <c r="AM30" s="365" t="s">
        <v>735</v>
      </c>
      <c r="AN30" s="367">
        <v>6.120833333333334</v>
      </c>
      <c r="AO30" s="382"/>
      <c r="AP30" s="367">
        <v>2.1625</v>
      </c>
      <c r="AQ30" s="363">
        <v>23</v>
      </c>
      <c r="AR30" s="405">
        <f>SUM(AK28-AP29)</f>
        <v>4.0479166666666675</v>
      </c>
      <c r="AS30">
        <v>6</v>
      </c>
    </row>
    <row r="31" spans="1:44" ht="12.75" customHeight="1">
      <c r="A31" s="207">
        <v>25</v>
      </c>
      <c r="B31" s="207" t="s">
        <v>226</v>
      </c>
      <c r="C31" s="207" t="s">
        <v>26</v>
      </c>
      <c r="D31" s="216">
        <v>0.004210648148148148</v>
      </c>
      <c r="G31" s="333">
        <v>37</v>
      </c>
      <c r="H31" s="45" t="s">
        <v>118</v>
      </c>
      <c r="I31" s="45" t="s">
        <v>32</v>
      </c>
      <c r="J31" s="313">
        <v>0.004331018518518518</v>
      </c>
      <c r="K31" s="54"/>
      <c r="Q31" s="302">
        <v>5</v>
      </c>
      <c r="R31" s="53">
        <v>110</v>
      </c>
      <c r="S31" s="53"/>
      <c r="T31" s="253" t="s">
        <v>1335</v>
      </c>
      <c r="U31" s="289"/>
      <c r="V31" s="53"/>
      <c r="W31" s="278"/>
      <c r="X31" s="256">
        <v>5.658333333333334</v>
      </c>
      <c r="Y31" s="185"/>
      <c r="AH31" s="185"/>
      <c r="AI31" s="359">
        <v>7</v>
      </c>
      <c r="AJ31" s="391" t="s">
        <v>1506</v>
      </c>
      <c r="AK31" s="372">
        <v>6.160416666666666</v>
      </c>
      <c r="AL31" s="359">
        <v>1</v>
      </c>
      <c r="AM31" s="360" t="s">
        <v>732</v>
      </c>
      <c r="AN31" s="361">
        <v>1.9618055555555556</v>
      </c>
      <c r="AO31" s="383"/>
      <c r="AP31" s="361">
        <v>1.9618055555555556</v>
      </c>
      <c r="AQ31" s="359">
        <v>10</v>
      </c>
      <c r="AR31" s="404"/>
    </row>
    <row r="32" spans="1:44" ht="25.5">
      <c r="A32" s="207">
        <v>26</v>
      </c>
      <c r="B32" s="207" t="s">
        <v>59</v>
      </c>
      <c r="C32" s="207" t="s">
        <v>36</v>
      </c>
      <c r="D32" s="216">
        <v>0.004221064814814815</v>
      </c>
      <c r="G32" s="334"/>
      <c r="H32" s="442"/>
      <c r="I32" s="442"/>
      <c r="J32" s="317">
        <f>SUM(J29:J31)</f>
        <v>0.01283101851851852</v>
      </c>
      <c r="K32" s="54">
        <v>7</v>
      </c>
      <c r="Q32" s="302"/>
      <c r="R32" s="341" t="s">
        <v>1336</v>
      </c>
      <c r="S32" s="53"/>
      <c r="T32" s="233">
        <v>1.7958333333333334</v>
      </c>
      <c r="U32" s="292">
        <v>3</v>
      </c>
      <c r="V32" s="53"/>
      <c r="W32" s="278"/>
      <c r="X32" s="54"/>
      <c r="Y32" s="185"/>
      <c r="AH32" s="185"/>
      <c r="AI32" s="362"/>
      <c r="AJ32" s="392"/>
      <c r="AK32" s="394"/>
      <c r="AL32" s="362">
        <v>2</v>
      </c>
      <c r="AM32" s="364" t="s">
        <v>1507</v>
      </c>
      <c r="AN32" s="366">
        <v>4.063194444444444</v>
      </c>
      <c r="AO32" s="381">
        <v>11</v>
      </c>
      <c r="AP32" s="366">
        <v>2.1013888888888888</v>
      </c>
      <c r="AQ32" s="362">
        <v>17</v>
      </c>
      <c r="AR32" s="404"/>
    </row>
    <row r="33" spans="7:45" ht="12.75" customHeight="1">
      <c r="G33" s="297"/>
      <c r="H33" s="53"/>
      <c r="I33" s="53"/>
      <c r="J33" s="53"/>
      <c r="K33" s="54"/>
      <c r="Q33" s="302"/>
      <c r="R33" s="53" t="s">
        <v>1337</v>
      </c>
      <c r="S33" s="53"/>
      <c r="T33" s="233">
        <v>1.9680555555555557</v>
      </c>
      <c r="U33" s="293">
        <v>15</v>
      </c>
      <c r="V33" s="241">
        <f>SUM(T32:T33)</f>
        <v>3.7638888888888893</v>
      </c>
      <c r="W33" s="282">
        <v>8</v>
      </c>
      <c r="X33" s="257" t="s">
        <v>1460</v>
      </c>
      <c r="Y33" s="185"/>
      <c r="AH33" s="185"/>
      <c r="AI33" s="363"/>
      <c r="AJ33" s="393"/>
      <c r="AK33" s="395"/>
      <c r="AL33" s="363">
        <v>3</v>
      </c>
      <c r="AM33" s="365" t="s">
        <v>1508</v>
      </c>
      <c r="AN33" s="367">
        <v>6.160416666666666</v>
      </c>
      <c r="AO33" s="382"/>
      <c r="AP33" s="367">
        <v>2.0972222222222223</v>
      </c>
      <c r="AQ33" s="363">
        <v>14</v>
      </c>
      <c r="AR33" s="405">
        <f>SUM(AK31-AP32)</f>
        <v>4.059027777777778</v>
      </c>
      <c r="AS33">
        <v>7</v>
      </c>
    </row>
    <row r="34" spans="1:44" ht="12.75">
      <c r="A34" s="207">
        <v>28</v>
      </c>
      <c r="G34" s="333">
        <v>30</v>
      </c>
      <c r="H34" s="45" t="s">
        <v>148</v>
      </c>
      <c r="I34" s="45" t="s">
        <v>54</v>
      </c>
      <c r="J34" s="313">
        <v>0.004347222222222222</v>
      </c>
      <c r="K34" s="54"/>
      <c r="Q34" s="302"/>
      <c r="R34" s="231" t="s">
        <v>1338</v>
      </c>
      <c r="S34" s="231"/>
      <c r="T34" s="232">
        <v>1.89375</v>
      </c>
      <c r="U34" s="291">
        <v>9</v>
      </c>
      <c r="V34" s="247">
        <f>MAX(X31-T33)</f>
        <v>3.690277777777778</v>
      </c>
      <c r="W34" s="240">
        <v>6</v>
      </c>
      <c r="X34" s="258" t="s">
        <v>1459</v>
      </c>
      <c r="Y34" s="185"/>
      <c r="AH34" s="185"/>
      <c r="AI34" s="359">
        <v>8</v>
      </c>
      <c r="AJ34" s="391" t="s">
        <v>1509</v>
      </c>
      <c r="AK34" s="372">
        <v>6.242361111111111</v>
      </c>
      <c r="AL34" s="359">
        <v>1</v>
      </c>
      <c r="AM34" s="360" t="s">
        <v>733</v>
      </c>
      <c r="AN34" s="361">
        <v>2.0493055555555553</v>
      </c>
      <c r="AO34" s="383"/>
      <c r="AP34" s="361">
        <v>2.0493055555555553</v>
      </c>
      <c r="AQ34" s="359">
        <v>19</v>
      </c>
      <c r="AR34" s="404"/>
    </row>
    <row r="35" spans="1:44" ht="25.5" customHeight="1">
      <c r="A35" s="207">
        <v>29</v>
      </c>
      <c r="B35" s="207" t="s">
        <v>17</v>
      </c>
      <c r="C35" s="207" t="s">
        <v>18</v>
      </c>
      <c r="D35" s="216">
        <v>0.0043136574074074075</v>
      </c>
      <c r="G35" s="333">
        <v>36</v>
      </c>
      <c r="H35" s="45" t="s">
        <v>93</v>
      </c>
      <c r="I35" s="45" t="s">
        <v>54</v>
      </c>
      <c r="J35" s="313">
        <v>0.004434027777777777</v>
      </c>
      <c r="K35" s="54"/>
      <c r="Q35" s="302"/>
      <c r="R35" s="53" t="s">
        <v>1257</v>
      </c>
      <c r="S35" s="53"/>
      <c r="T35" s="53"/>
      <c r="U35" s="289"/>
      <c r="V35" s="322">
        <v>0.0009953703703703704</v>
      </c>
      <c r="W35" s="278"/>
      <c r="X35" s="256">
        <v>5.679166666666667</v>
      </c>
      <c r="Y35" s="185"/>
      <c r="AH35" s="185"/>
      <c r="AI35" s="362"/>
      <c r="AJ35" s="392"/>
      <c r="AK35" s="394"/>
      <c r="AL35" s="362">
        <v>2</v>
      </c>
      <c r="AM35" s="364" t="s">
        <v>729</v>
      </c>
      <c r="AN35" s="366">
        <v>3.994444444444444</v>
      </c>
      <c r="AO35" s="381">
        <v>9</v>
      </c>
      <c r="AP35" s="366">
        <v>1.9451388888888888</v>
      </c>
      <c r="AQ35" s="362">
        <v>3</v>
      </c>
      <c r="AR35" s="404"/>
    </row>
    <row r="36" spans="7:44" ht="12.75" customHeight="1">
      <c r="G36" s="333">
        <v>48</v>
      </c>
      <c r="H36" s="45" t="s">
        <v>122</v>
      </c>
      <c r="I36" s="45" t="s">
        <v>54</v>
      </c>
      <c r="J36" s="313">
        <v>0.004621527777777778</v>
      </c>
      <c r="K36" s="54"/>
      <c r="Q36" s="302"/>
      <c r="R36" s="53">
        <v>137</v>
      </c>
      <c r="S36" s="53"/>
      <c r="T36" s="253" t="s">
        <v>1339</v>
      </c>
      <c r="U36" s="289"/>
      <c r="V36" s="322">
        <v>0.002534722222222222</v>
      </c>
      <c r="W36" s="278">
        <f>SUM(V36/V35)</f>
        <v>2.5465116279069764</v>
      </c>
      <c r="X36" s="54"/>
      <c r="Y36" s="185"/>
      <c r="AH36" s="185"/>
      <c r="AI36" s="363"/>
      <c r="AJ36" s="393"/>
      <c r="AK36" s="395"/>
      <c r="AL36" s="363">
        <v>3</v>
      </c>
      <c r="AM36" s="365" t="s">
        <v>823</v>
      </c>
      <c r="AN36" s="367">
        <v>6.242361111111111</v>
      </c>
      <c r="AO36" s="382"/>
      <c r="AP36" s="367">
        <v>2.247916666666667</v>
      </c>
      <c r="AQ36" s="363">
        <v>31</v>
      </c>
      <c r="AR36" s="405">
        <f>SUM(AK34-AP35)</f>
        <v>4.2972222222222225</v>
      </c>
    </row>
    <row r="37" spans="7:44" ht="25.5" customHeight="1">
      <c r="G37" s="334"/>
      <c r="H37" s="442"/>
      <c r="I37" s="442"/>
      <c r="J37" s="317">
        <f>SUM(J34:J36)</f>
        <v>0.013402777777777777</v>
      </c>
      <c r="K37" s="54">
        <v>9</v>
      </c>
      <c r="Q37" s="302"/>
      <c r="R37" s="53" t="s">
        <v>1340</v>
      </c>
      <c r="S37" s="53"/>
      <c r="T37" s="233">
        <v>1.8763888888888889</v>
      </c>
      <c r="U37" s="289">
        <v>11</v>
      </c>
      <c r="V37" s="261"/>
      <c r="W37" s="283"/>
      <c r="X37" s="54"/>
      <c r="Y37" s="185"/>
      <c r="AH37" s="185"/>
      <c r="AI37" s="359">
        <v>9</v>
      </c>
      <c r="AJ37" s="391" t="s">
        <v>1510</v>
      </c>
      <c r="AK37" s="372">
        <v>6.243055555555556</v>
      </c>
      <c r="AL37" s="359">
        <v>1</v>
      </c>
      <c r="AM37" s="360" t="s">
        <v>742</v>
      </c>
      <c r="AN37" s="361">
        <v>2.1333333333333333</v>
      </c>
      <c r="AO37" s="383"/>
      <c r="AP37" s="361">
        <v>2.1333333333333333</v>
      </c>
      <c r="AQ37" s="359">
        <v>33</v>
      </c>
      <c r="AR37" s="404"/>
    </row>
    <row r="38" spans="1:44" ht="12.75" customHeight="1">
      <c r="A38" s="207">
        <v>32</v>
      </c>
      <c r="B38" s="207" t="s">
        <v>95</v>
      </c>
      <c r="C38" s="207" t="s">
        <v>18</v>
      </c>
      <c r="D38" s="216">
        <v>0.004349537037037037</v>
      </c>
      <c r="G38" s="334"/>
      <c r="H38" s="442"/>
      <c r="I38" s="442"/>
      <c r="J38" s="230"/>
      <c r="K38" s="54"/>
      <c r="Q38" s="302"/>
      <c r="R38" s="253" t="s">
        <v>1341</v>
      </c>
      <c r="S38" s="53"/>
      <c r="T38" s="233">
        <v>1.8673611111111112</v>
      </c>
      <c r="U38" s="289">
        <v>7</v>
      </c>
      <c r="V38" s="241">
        <f>SUM(T37:T38)</f>
        <v>3.7437500000000004</v>
      </c>
      <c r="W38" s="282" t="s">
        <v>1456</v>
      </c>
      <c r="X38" s="257" t="s">
        <v>1460</v>
      </c>
      <c r="Y38" s="185"/>
      <c r="AH38" s="185"/>
      <c r="AI38" s="362"/>
      <c r="AJ38" s="392"/>
      <c r="AK38" s="394"/>
      <c r="AL38" s="362">
        <v>2</v>
      </c>
      <c r="AM38" s="364" t="s">
        <v>756</v>
      </c>
      <c r="AN38" s="366">
        <v>4.120833333333334</v>
      </c>
      <c r="AO38" s="381">
        <v>12</v>
      </c>
      <c r="AP38" s="366">
        <v>1.9875</v>
      </c>
      <c r="AQ38" s="362">
        <v>8</v>
      </c>
      <c r="AR38" s="404"/>
    </row>
    <row r="39" spans="7:44" ht="12.75" customHeight="1">
      <c r="G39" s="333">
        <v>7</v>
      </c>
      <c r="H39" s="45" t="s">
        <v>28</v>
      </c>
      <c r="I39" s="45" t="s">
        <v>29</v>
      </c>
      <c r="J39" s="313">
        <v>0.003855324074074074</v>
      </c>
      <c r="K39" s="54"/>
      <c r="Q39" s="302"/>
      <c r="R39" s="231" t="s">
        <v>1342</v>
      </c>
      <c r="S39" s="231"/>
      <c r="T39" s="232">
        <v>1.934722222222222</v>
      </c>
      <c r="U39" s="291">
        <v>9</v>
      </c>
      <c r="V39" s="247">
        <f>SUM(X35-T38)</f>
        <v>3.811805555555556</v>
      </c>
      <c r="W39" s="340" t="s">
        <v>1458</v>
      </c>
      <c r="X39" s="258" t="s">
        <v>1459</v>
      </c>
      <c r="Y39" s="185"/>
      <c r="AH39" s="185"/>
      <c r="AI39" s="363"/>
      <c r="AJ39" s="393"/>
      <c r="AK39" s="395"/>
      <c r="AL39" s="363">
        <v>3</v>
      </c>
      <c r="AM39" s="365" t="s">
        <v>680</v>
      </c>
      <c r="AN39" s="367">
        <v>6.243055555555556</v>
      </c>
      <c r="AO39" s="382"/>
      <c r="AP39" s="367">
        <v>2.1222222222222222</v>
      </c>
      <c r="AQ39" s="363">
        <v>16</v>
      </c>
      <c r="AR39" s="405">
        <f>SUM(AK37-AP38)</f>
        <v>4.255555555555556</v>
      </c>
    </row>
    <row r="40" spans="1:44" ht="12.75" customHeight="1">
      <c r="A40" s="207">
        <v>34</v>
      </c>
      <c r="B40" s="207" t="s">
        <v>79</v>
      </c>
      <c r="C40" s="207" t="s">
        <v>26</v>
      </c>
      <c r="D40" s="216">
        <v>0.00441087962962963</v>
      </c>
      <c r="G40" s="333">
        <v>23</v>
      </c>
      <c r="H40" s="45" t="s">
        <v>61</v>
      </c>
      <c r="I40" s="45" t="s">
        <v>29</v>
      </c>
      <c r="J40" s="313">
        <v>0.004189814814814815</v>
      </c>
      <c r="K40" s="54"/>
      <c r="Q40" s="302">
        <v>6</v>
      </c>
      <c r="R40" s="53">
        <v>108</v>
      </c>
      <c r="S40" s="53"/>
      <c r="T40" s="253" t="s">
        <v>1345</v>
      </c>
      <c r="U40" s="289"/>
      <c r="V40" s="53"/>
      <c r="W40" s="278"/>
      <c r="X40" s="256">
        <v>5.780555555555555</v>
      </c>
      <c r="Y40" s="185"/>
      <c r="AH40" s="185"/>
      <c r="AI40" s="359"/>
      <c r="AJ40" s="391" t="s">
        <v>1511</v>
      </c>
      <c r="AK40" s="372">
        <v>6.243055555555556</v>
      </c>
      <c r="AL40" s="359">
        <v>1</v>
      </c>
      <c r="AM40" s="360" t="s">
        <v>686</v>
      </c>
      <c r="AN40" s="361">
        <v>2.1145833333333335</v>
      </c>
      <c r="AO40" s="383"/>
      <c r="AP40" s="361">
        <v>2.1145833333333335</v>
      </c>
      <c r="AQ40" s="359">
        <v>27</v>
      </c>
      <c r="AR40" s="404"/>
    </row>
    <row r="41" spans="7:44" ht="12.75" customHeight="1">
      <c r="G41" s="333">
        <v>38</v>
      </c>
      <c r="H41" s="45" t="s">
        <v>124</v>
      </c>
      <c r="I41" s="45" t="s">
        <v>29</v>
      </c>
      <c r="J41" s="313">
        <v>0.004469907407407408</v>
      </c>
      <c r="K41" s="54"/>
      <c r="Q41" s="302"/>
      <c r="R41" s="341" t="s">
        <v>1343</v>
      </c>
      <c r="S41" s="53"/>
      <c r="T41" s="233">
        <v>2.011111111111111</v>
      </c>
      <c r="U41" s="289"/>
      <c r="V41" s="53"/>
      <c r="W41" s="278"/>
      <c r="X41" s="54"/>
      <c r="Y41" s="185"/>
      <c r="AH41" s="185"/>
      <c r="AI41" s="362"/>
      <c r="AJ41" s="392"/>
      <c r="AK41" s="394"/>
      <c r="AL41" s="362">
        <v>2</v>
      </c>
      <c r="AM41" s="364" t="s">
        <v>929</v>
      </c>
      <c r="AN41" s="366">
        <v>4.2131944444444445</v>
      </c>
      <c r="AO41" s="381">
        <v>17</v>
      </c>
      <c r="AP41" s="366">
        <v>2.098611111111111</v>
      </c>
      <c r="AQ41" s="362">
        <v>16</v>
      </c>
      <c r="AR41" s="404"/>
    </row>
    <row r="42" spans="7:45" ht="12.75">
      <c r="G42" s="334"/>
      <c r="H42" s="442"/>
      <c r="I42" s="442"/>
      <c r="J42" s="317">
        <f>SUM(J39:J41)</f>
        <v>0.012515046296296295</v>
      </c>
      <c r="K42" s="54">
        <v>6</v>
      </c>
      <c r="Q42" s="302"/>
      <c r="R42" s="341" t="s">
        <v>1344</v>
      </c>
      <c r="S42" s="53"/>
      <c r="T42" s="233">
        <v>1.9625</v>
      </c>
      <c r="U42" s="293">
        <v>13</v>
      </c>
      <c r="V42" s="241">
        <f>SUM(T41:T42)</f>
        <v>3.973611111111111</v>
      </c>
      <c r="W42" s="284">
        <v>18</v>
      </c>
      <c r="X42" s="257" t="s">
        <v>1460</v>
      </c>
      <c r="Y42" s="185"/>
      <c r="AH42" s="185"/>
      <c r="AI42" s="363"/>
      <c r="AJ42" s="393"/>
      <c r="AK42" s="395"/>
      <c r="AL42" s="363">
        <v>3</v>
      </c>
      <c r="AM42" s="365" t="s">
        <v>865</v>
      </c>
      <c r="AN42" s="367">
        <v>6.243055555555556</v>
      </c>
      <c r="AO42" s="382"/>
      <c r="AP42" s="367">
        <v>2.0298611111111113</v>
      </c>
      <c r="AQ42" s="363">
        <v>6</v>
      </c>
      <c r="AR42" s="405">
        <f>SUM(AK40-AP41)</f>
        <v>4.144444444444446</v>
      </c>
      <c r="AS42">
        <v>14</v>
      </c>
    </row>
    <row r="43" spans="7:44" ht="12.75" customHeight="1">
      <c r="G43" s="336"/>
      <c r="H43" s="444"/>
      <c r="I43" s="444"/>
      <c r="J43" s="225"/>
      <c r="K43" s="54"/>
      <c r="Q43" s="302"/>
      <c r="R43" s="342" t="s">
        <v>1346</v>
      </c>
      <c r="S43" s="231"/>
      <c r="T43" s="232">
        <v>1.80625</v>
      </c>
      <c r="U43" s="290">
        <v>3</v>
      </c>
      <c r="V43" s="247">
        <f>MAX(X40-T42)</f>
        <v>3.818055555555555</v>
      </c>
      <c r="W43" s="280">
        <v>12</v>
      </c>
      <c r="X43" s="258" t="s">
        <v>1459</v>
      </c>
      <c r="Y43" s="185"/>
      <c r="AH43" s="185"/>
      <c r="AI43" s="359">
        <v>10</v>
      </c>
      <c r="AJ43" s="391" t="s">
        <v>1512</v>
      </c>
      <c r="AK43" s="372">
        <v>6.251388888888889</v>
      </c>
      <c r="AL43" s="359">
        <v>1</v>
      </c>
      <c r="AM43" s="360" t="s">
        <v>772</v>
      </c>
      <c r="AN43" s="361">
        <v>2.1118055555555553</v>
      </c>
      <c r="AO43" s="383"/>
      <c r="AP43" s="361">
        <v>2.1118055555555553</v>
      </c>
      <c r="AQ43" s="359">
        <v>26</v>
      </c>
      <c r="AR43" s="404"/>
    </row>
    <row r="44" spans="7:44" ht="12.75" customHeight="1">
      <c r="G44" s="333">
        <v>31</v>
      </c>
      <c r="H44" s="45" t="s">
        <v>135</v>
      </c>
      <c r="I44" s="45" t="s">
        <v>108</v>
      </c>
      <c r="J44" s="313">
        <v>0.004349537037037037</v>
      </c>
      <c r="K44" s="54"/>
      <c r="Q44" s="302"/>
      <c r="R44" s="53">
        <v>135</v>
      </c>
      <c r="S44" s="53"/>
      <c r="T44" s="253" t="s">
        <v>1347</v>
      </c>
      <c r="U44" s="289"/>
      <c r="V44" s="53"/>
      <c r="W44" s="278"/>
      <c r="X44" s="256">
        <v>5.799305555555556</v>
      </c>
      <c r="Y44" s="185"/>
      <c r="AH44" s="185"/>
      <c r="AI44" s="362"/>
      <c r="AJ44" s="392"/>
      <c r="AK44" s="394"/>
      <c r="AL44" s="362">
        <v>2</v>
      </c>
      <c r="AM44" s="364" t="s">
        <v>805</v>
      </c>
      <c r="AN44" s="366">
        <v>4.179861111111111</v>
      </c>
      <c r="AO44" s="381">
        <v>15</v>
      </c>
      <c r="AP44" s="366">
        <v>2.0680555555555555</v>
      </c>
      <c r="AQ44" s="362">
        <v>14</v>
      </c>
      <c r="AR44" s="404"/>
    </row>
    <row r="45" spans="1:45" ht="25.5" customHeight="1">
      <c r="A45" s="207">
        <v>39</v>
      </c>
      <c r="B45" s="207" t="s">
        <v>31</v>
      </c>
      <c r="C45" s="207" t="s">
        <v>32</v>
      </c>
      <c r="D45" s="216">
        <v>0.004488425925925926</v>
      </c>
      <c r="G45" s="333">
        <v>35</v>
      </c>
      <c r="H45" s="45" t="s">
        <v>107</v>
      </c>
      <c r="I45" s="45" t="s">
        <v>108</v>
      </c>
      <c r="J45" s="313">
        <v>0.004423611111111112</v>
      </c>
      <c r="K45" s="54"/>
      <c r="Q45" s="302"/>
      <c r="R45" s="53" t="s">
        <v>1348</v>
      </c>
      <c r="S45" s="53"/>
      <c r="T45" s="233">
        <v>1.795138888888889</v>
      </c>
      <c r="U45" s="289">
        <v>2</v>
      </c>
      <c r="V45" s="53"/>
      <c r="W45" s="278"/>
      <c r="X45" s="54"/>
      <c r="Y45" s="185"/>
      <c r="AH45" s="185"/>
      <c r="AI45" s="363"/>
      <c r="AJ45" s="393"/>
      <c r="AK45" s="395"/>
      <c r="AL45" s="363">
        <v>3</v>
      </c>
      <c r="AM45" s="365" t="s">
        <v>696</v>
      </c>
      <c r="AN45" s="367">
        <v>6.251388888888889</v>
      </c>
      <c r="AO45" s="382"/>
      <c r="AP45" s="367">
        <v>2.071527777777778</v>
      </c>
      <c r="AQ45" s="363">
        <v>11</v>
      </c>
      <c r="AR45" s="405">
        <f>SUM(AK43-AP44)</f>
        <v>4.183333333333334</v>
      </c>
      <c r="AS45">
        <v>17</v>
      </c>
    </row>
    <row r="46" spans="7:44" ht="12.75" customHeight="1">
      <c r="G46" s="333">
        <v>56</v>
      </c>
      <c r="H46" s="45" t="s">
        <v>247</v>
      </c>
      <c r="I46" s="45" t="s">
        <v>108</v>
      </c>
      <c r="J46" s="313">
        <v>0.00540162037037037</v>
      </c>
      <c r="K46" s="54"/>
      <c r="Q46" s="302"/>
      <c r="R46" s="53" t="s">
        <v>1349</v>
      </c>
      <c r="S46" s="53"/>
      <c r="T46" s="233">
        <v>1.948611111111111</v>
      </c>
      <c r="U46" s="289">
        <v>9</v>
      </c>
      <c r="V46" s="241">
        <f>SUM(T45:T46)</f>
        <v>3.7437500000000004</v>
      </c>
      <c r="W46" s="285" t="s">
        <v>1456</v>
      </c>
      <c r="X46" s="257" t="s">
        <v>1460</v>
      </c>
      <c r="Y46" s="185"/>
      <c r="AH46" s="185"/>
      <c r="AI46" s="359">
        <v>11</v>
      </c>
      <c r="AJ46" s="400" t="s">
        <v>1513</v>
      </c>
      <c r="AK46" s="372">
        <v>6.270138888888888</v>
      </c>
      <c r="AL46" s="359">
        <v>1</v>
      </c>
      <c r="AM46" s="360" t="s">
        <v>722</v>
      </c>
      <c r="AN46" s="361">
        <v>2.0902777777777777</v>
      </c>
      <c r="AO46" s="383"/>
      <c r="AP46" s="361">
        <v>2.0902777777777777</v>
      </c>
      <c r="AQ46" s="359">
        <v>24</v>
      </c>
      <c r="AR46" s="404"/>
    </row>
    <row r="47" spans="1:44" ht="25.5">
      <c r="A47" s="207">
        <v>41</v>
      </c>
      <c r="B47" s="207" t="s">
        <v>165</v>
      </c>
      <c r="C47" s="207" t="s">
        <v>151</v>
      </c>
      <c r="D47" s="216">
        <v>0.0044907407407407405</v>
      </c>
      <c r="G47" s="336"/>
      <c r="H47" s="444"/>
      <c r="I47" s="444"/>
      <c r="J47" s="317">
        <f>SUM(J44:J46)</f>
        <v>0.014174768518518517</v>
      </c>
      <c r="K47" s="54">
        <v>12</v>
      </c>
      <c r="Q47" s="302"/>
      <c r="R47" s="231" t="s">
        <v>1350</v>
      </c>
      <c r="S47" s="231"/>
      <c r="T47" s="232">
        <v>2.0541666666666667</v>
      </c>
      <c r="U47" s="291"/>
      <c r="V47" s="247">
        <f>MAX(X44-T46)</f>
        <v>3.8506944444444446</v>
      </c>
      <c r="W47" s="280">
        <v>13</v>
      </c>
      <c r="X47" s="258" t="s">
        <v>1459</v>
      </c>
      <c r="Y47" s="185"/>
      <c r="AH47" s="185"/>
      <c r="AI47" s="362"/>
      <c r="AJ47" s="392"/>
      <c r="AK47" s="394"/>
      <c r="AL47" s="362">
        <v>2</v>
      </c>
      <c r="AM47" s="364" t="s">
        <v>962</v>
      </c>
      <c r="AN47" s="366">
        <v>4.2125</v>
      </c>
      <c r="AO47" s="381">
        <v>16</v>
      </c>
      <c r="AP47" s="366">
        <v>2.1222222222222222</v>
      </c>
      <c r="AQ47" s="362">
        <v>19</v>
      </c>
      <c r="AR47" s="404"/>
    </row>
    <row r="48" spans="1:45" ht="25.5">
      <c r="A48" s="207">
        <v>42</v>
      </c>
      <c r="B48" s="207" t="s">
        <v>116</v>
      </c>
      <c r="C48" s="207" t="s">
        <v>117</v>
      </c>
      <c r="D48" s="216">
        <v>0.0044988425925925925</v>
      </c>
      <c r="G48" s="333">
        <v>16</v>
      </c>
      <c r="H48" s="45" t="s">
        <v>132</v>
      </c>
      <c r="I48" s="45" t="s">
        <v>65</v>
      </c>
      <c r="J48" s="313">
        <v>0.004084490740740741</v>
      </c>
      <c r="K48" s="54"/>
      <c r="Q48" s="302">
        <v>7</v>
      </c>
      <c r="R48" s="53">
        <v>116</v>
      </c>
      <c r="S48" s="53"/>
      <c r="T48" s="262" t="s">
        <v>1351</v>
      </c>
      <c r="U48" s="289"/>
      <c r="V48" s="53"/>
      <c r="W48" s="278"/>
      <c r="X48" s="256">
        <v>5.8</v>
      </c>
      <c r="Y48" s="185"/>
      <c r="AH48" s="185"/>
      <c r="AI48" s="363"/>
      <c r="AJ48" s="393"/>
      <c r="AK48" s="395"/>
      <c r="AL48" s="363">
        <v>3</v>
      </c>
      <c r="AM48" s="365" t="s">
        <v>727</v>
      </c>
      <c r="AN48" s="367">
        <v>6.270138888888888</v>
      </c>
      <c r="AO48" s="382"/>
      <c r="AP48" s="367">
        <v>2.057638888888889</v>
      </c>
      <c r="AQ48" s="363">
        <v>9</v>
      </c>
      <c r="AR48" s="405">
        <f>SUM(AK46-AP47)</f>
        <v>4.147916666666665</v>
      </c>
      <c r="AS48">
        <v>15</v>
      </c>
    </row>
    <row r="49" spans="1:44" ht="12.75" customHeight="1">
      <c r="A49" s="207">
        <v>43</v>
      </c>
      <c r="B49" s="207" t="s">
        <v>42</v>
      </c>
      <c r="C49" s="207" t="s">
        <v>43</v>
      </c>
      <c r="D49" s="216">
        <v>0.004501157407407408</v>
      </c>
      <c r="G49" s="333">
        <v>40</v>
      </c>
      <c r="H49" s="45" t="s">
        <v>64</v>
      </c>
      <c r="I49" s="45" t="s">
        <v>65</v>
      </c>
      <c r="J49" s="313">
        <v>0.0044907407407407405</v>
      </c>
      <c r="K49" s="54"/>
      <c r="Q49" s="302"/>
      <c r="R49" s="53" t="s">
        <v>22</v>
      </c>
      <c r="S49" s="53"/>
      <c r="T49" s="233">
        <v>1.7930555555555554</v>
      </c>
      <c r="U49" s="289">
        <v>1</v>
      </c>
      <c r="V49" s="53"/>
      <c r="W49" s="278"/>
      <c r="X49" s="54"/>
      <c r="Y49" s="185"/>
      <c r="AH49" s="185"/>
      <c r="AI49" s="359"/>
      <c r="AJ49" s="391" t="s">
        <v>1514</v>
      </c>
      <c r="AK49" s="372">
        <v>6.311111111111111</v>
      </c>
      <c r="AL49" s="359">
        <v>1</v>
      </c>
      <c r="AM49" s="360" t="s">
        <v>731</v>
      </c>
      <c r="AN49" s="361">
        <v>2.0680555555555555</v>
      </c>
      <c r="AO49" s="383"/>
      <c r="AP49" s="361">
        <v>2.0680555555555555</v>
      </c>
      <c r="AQ49" s="359">
        <v>22</v>
      </c>
      <c r="AR49" s="404"/>
    </row>
    <row r="50" spans="1:44" ht="25.5" customHeight="1">
      <c r="A50" s="207">
        <v>44</v>
      </c>
      <c r="B50" s="207" t="s">
        <v>137</v>
      </c>
      <c r="C50" s="207" t="s">
        <v>114</v>
      </c>
      <c r="D50" s="216">
        <v>0.004560185185185185</v>
      </c>
      <c r="G50" s="333">
        <v>50</v>
      </c>
      <c r="H50" s="45" t="s">
        <v>98</v>
      </c>
      <c r="I50" s="45" t="s">
        <v>65</v>
      </c>
      <c r="J50" s="313">
        <v>0.00466087962962963</v>
      </c>
      <c r="K50" s="54"/>
      <c r="Q50" s="302"/>
      <c r="R50" s="341" t="s">
        <v>1352</v>
      </c>
      <c r="S50" s="53"/>
      <c r="T50" s="233">
        <v>2.051388888888889</v>
      </c>
      <c r="U50" s="289">
        <v>21</v>
      </c>
      <c r="V50" s="241">
        <f>SUM(T49:T50)</f>
        <v>3.844444444444444</v>
      </c>
      <c r="W50" s="282">
        <v>10</v>
      </c>
      <c r="X50" s="257" t="s">
        <v>1460</v>
      </c>
      <c r="Y50" s="185"/>
      <c r="AH50" s="185"/>
      <c r="AI50" s="362"/>
      <c r="AJ50" s="392"/>
      <c r="AK50" s="394"/>
      <c r="AL50" s="362">
        <v>2</v>
      </c>
      <c r="AM50" s="364" t="s">
        <v>950</v>
      </c>
      <c r="AN50" s="366">
        <v>4.133333333333334</v>
      </c>
      <c r="AO50" s="381">
        <v>14</v>
      </c>
      <c r="AP50" s="366">
        <v>2.0652777777777778</v>
      </c>
      <c r="AQ50" s="362">
        <v>13</v>
      </c>
      <c r="AR50" s="404"/>
    </row>
    <row r="51" spans="7:44" ht="25.5" customHeight="1">
      <c r="G51" s="336"/>
      <c r="H51" s="444"/>
      <c r="I51" s="444"/>
      <c r="J51" s="317">
        <f>SUM(J48:J50)</f>
        <v>0.013236111111111112</v>
      </c>
      <c r="K51" s="54">
        <v>8</v>
      </c>
      <c r="Q51" s="302"/>
      <c r="R51" s="245" t="s">
        <v>1461</v>
      </c>
      <c r="S51" s="245"/>
      <c r="T51" s="232">
        <v>1.954861111111111</v>
      </c>
      <c r="U51" s="291"/>
      <c r="V51" s="247">
        <f>MAX(X48-T50)</f>
        <v>3.748611111111111</v>
      </c>
      <c r="W51" s="280">
        <v>8</v>
      </c>
      <c r="X51" s="258" t="s">
        <v>1459</v>
      </c>
      <c r="Y51" s="185"/>
      <c r="AH51" s="185"/>
      <c r="AI51" s="363"/>
      <c r="AJ51" s="393"/>
      <c r="AK51" s="395"/>
      <c r="AL51" s="363">
        <v>3</v>
      </c>
      <c r="AM51" s="365" t="s">
        <v>895</v>
      </c>
      <c r="AN51" s="367">
        <v>6.311111111111111</v>
      </c>
      <c r="AO51" s="382"/>
      <c r="AP51" s="367">
        <v>2.1777777777777776</v>
      </c>
      <c r="AQ51" s="363">
        <v>25</v>
      </c>
      <c r="AR51" s="405">
        <f>SUM(AK49-AP50)</f>
        <v>4.245833333333334</v>
      </c>
    </row>
    <row r="52" spans="1:44" ht="12.75" customHeight="1">
      <c r="A52" s="207">
        <v>46</v>
      </c>
      <c r="B52" s="207" t="s">
        <v>47</v>
      </c>
      <c r="C52" s="207" t="s">
        <v>36</v>
      </c>
      <c r="D52" s="216">
        <v>0.004585648148148149</v>
      </c>
      <c r="G52" s="336"/>
      <c r="H52" s="45" t="s">
        <v>130</v>
      </c>
      <c r="I52" s="45" t="s">
        <v>126</v>
      </c>
      <c r="J52" s="313">
        <v>0.004287037037037037</v>
      </c>
      <c r="K52" s="54"/>
      <c r="Q52" s="302">
        <v>8</v>
      </c>
      <c r="R52" s="53">
        <v>114</v>
      </c>
      <c r="S52" s="53"/>
      <c r="T52" s="253" t="s">
        <v>1353</v>
      </c>
      <c r="U52" s="289"/>
      <c r="V52" s="53"/>
      <c r="W52" s="278"/>
      <c r="X52" s="256">
        <v>5.800694444444445</v>
      </c>
      <c r="Y52" s="185"/>
      <c r="AH52" s="185"/>
      <c r="AI52" s="359">
        <v>12</v>
      </c>
      <c r="AJ52" s="391" t="s">
        <v>1515</v>
      </c>
      <c r="AK52" s="372">
        <v>6.316666666666666</v>
      </c>
      <c r="AL52" s="359">
        <v>1</v>
      </c>
      <c r="AM52" s="360" t="s">
        <v>744</v>
      </c>
      <c r="AN52" s="361">
        <v>2.115972222222222</v>
      </c>
      <c r="AO52" s="383"/>
      <c r="AP52" s="361">
        <v>2.115972222222222</v>
      </c>
      <c r="AQ52" s="359">
        <v>28</v>
      </c>
      <c r="AR52" s="404"/>
    </row>
    <row r="53" spans="1:44" ht="12.75" customHeight="1">
      <c r="A53" s="207">
        <v>47</v>
      </c>
      <c r="B53" s="207" t="s">
        <v>254</v>
      </c>
      <c r="C53" s="207" t="s">
        <v>161</v>
      </c>
      <c r="D53" s="216">
        <v>0.004616898148148149</v>
      </c>
      <c r="G53" s="333">
        <v>23</v>
      </c>
      <c r="H53" s="45" t="s">
        <v>125</v>
      </c>
      <c r="I53" s="45" t="s">
        <v>126</v>
      </c>
      <c r="J53" s="313">
        <v>0.004564814814814815</v>
      </c>
      <c r="K53" s="54"/>
      <c r="Q53" s="302"/>
      <c r="R53" s="53" t="s">
        <v>1354</v>
      </c>
      <c r="S53" s="53"/>
      <c r="T53" s="233">
        <v>1.9840277777777777</v>
      </c>
      <c r="U53" s="289"/>
      <c r="V53" s="53"/>
      <c r="W53" s="278"/>
      <c r="X53" s="54"/>
      <c r="Y53" s="185"/>
      <c r="AH53" s="185"/>
      <c r="AI53" s="362"/>
      <c r="AJ53" s="392"/>
      <c r="AK53" s="394"/>
      <c r="AL53" s="362">
        <v>2</v>
      </c>
      <c r="AM53" s="364" t="s">
        <v>739</v>
      </c>
      <c r="AN53" s="366">
        <v>4.320833333333334</v>
      </c>
      <c r="AO53" s="381"/>
      <c r="AP53" s="366">
        <v>2.204861111111111</v>
      </c>
      <c r="AQ53" s="362">
        <v>24</v>
      </c>
      <c r="AR53" s="404"/>
    </row>
    <row r="54" spans="7:45" ht="12.75" customHeight="1">
      <c r="G54" s="333">
        <v>45</v>
      </c>
      <c r="H54" s="45" t="s">
        <v>134</v>
      </c>
      <c r="I54" s="45" t="s">
        <v>126</v>
      </c>
      <c r="J54" s="313">
        <v>0.004575231481481481</v>
      </c>
      <c r="K54" s="54"/>
      <c r="Q54" s="302"/>
      <c r="R54" s="53" t="s">
        <v>1355</v>
      </c>
      <c r="S54" s="53"/>
      <c r="T54" s="233">
        <v>1.99375</v>
      </c>
      <c r="U54" s="289">
        <v>18</v>
      </c>
      <c r="V54" s="241">
        <f>SUM(T53:T54)</f>
        <v>3.977777777777778</v>
      </c>
      <c r="W54" s="282">
        <v>14</v>
      </c>
      <c r="X54" s="257" t="s">
        <v>1460</v>
      </c>
      <c r="Y54" s="185"/>
      <c r="AH54" s="185"/>
      <c r="AI54" s="363"/>
      <c r="AJ54" s="393"/>
      <c r="AK54" s="395"/>
      <c r="AL54" s="363">
        <v>3</v>
      </c>
      <c r="AM54" s="365" t="s">
        <v>960</v>
      </c>
      <c r="AN54" s="367">
        <v>6.316666666666666</v>
      </c>
      <c r="AO54" s="382"/>
      <c r="AP54" s="367">
        <v>1.9958333333333333</v>
      </c>
      <c r="AQ54" s="363">
        <v>5</v>
      </c>
      <c r="AR54" s="405">
        <f>SUM(AK52-AP53)</f>
        <v>4.111805555555556</v>
      </c>
      <c r="AS54">
        <v>12</v>
      </c>
    </row>
    <row r="55" spans="7:44" ht="14.25" customHeight="1">
      <c r="G55" s="336"/>
      <c r="H55" s="444"/>
      <c r="I55" s="444"/>
      <c r="J55" s="317">
        <f>SUM(J52:J54)</f>
        <v>0.013427083333333333</v>
      </c>
      <c r="K55" s="54">
        <v>10</v>
      </c>
      <c r="Q55" s="302"/>
      <c r="R55" s="231" t="s">
        <v>1356</v>
      </c>
      <c r="S55" s="231"/>
      <c r="T55" s="232">
        <v>1.8229166666666667</v>
      </c>
      <c r="U55" s="290">
        <v>4</v>
      </c>
      <c r="V55" s="339">
        <f>SUM(X52-T54)</f>
        <v>3.806944444444445</v>
      </c>
      <c r="W55" s="240">
        <v>9</v>
      </c>
      <c r="X55" s="258" t="s">
        <v>1459</v>
      </c>
      <c r="Y55" s="185"/>
      <c r="AH55" s="185"/>
      <c r="AI55" s="359">
        <v>13</v>
      </c>
      <c r="AJ55" s="391" t="s">
        <v>1516</v>
      </c>
      <c r="AK55" s="372">
        <v>6.317361111111111</v>
      </c>
      <c r="AL55" s="359">
        <v>1</v>
      </c>
      <c r="AM55" s="360" t="s">
        <v>1517</v>
      </c>
      <c r="AN55" s="361">
        <v>1.9493055555555554</v>
      </c>
      <c r="AO55" s="383"/>
      <c r="AP55" s="361">
        <v>1.9493055555555554</v>
      </c>
      <c r="AQ55" s="359">
        <v>9</v>
      </c>
      <c r="AR55" s="404"/>
    </row>
    <row r="56" spans="7:44" ht="12.75" customHeight="1">
      <c r="G56" s="336"/>
      <c r="H56" s="444"/>
      <c r="I56" s="444"/>
      <c r="J56" s="230"/>
      <c r="K56" s="54"/>
      <c r="L56" s="207">
        <v>53</v>
      </c>
      <c r="M56" s="207" t="s">
        <v>1033</v>
      </c>
      <c r="N56" s="207" t="s">
        <v>126</v>
      </c>
      <c r="O56" s="216">
        <v>0.005008101851851852</v>
      </c>
      <c r="Q56" s="302">
        <v>9</v>
      </c>
      <c r="R56" s="53">
        <v>112</v>
      </c>
      <c r="S56" s="53"/>
      <c r="T56" s="253" t="s">
        <v>1357</v>
      </c>
      <c r="U56" s="289"/>
      <c r="V56" s="53"/>
      <c r="W56" s="278"/>
      <c r="X56" s="256">
        <v>5.802083333333333</v>
      </c>
      <c r="Y56" s="185"/>
      <c r="AH56" s="185"/>
      <c r="AI56" s="362"/>
      <c r="AJ56" s="392"/>
      <c r="AK56" s="394"/>
      <c r="AL56" s="362">
        <v>2</v>
      </c>
      <c r="AM56" s="364" t="s">
        <v>1518</v>
      </c>
      <c r="AN56" s="366">
        <v>4.1923611111111105</v>
      </c>
      <c r="AO56" s="381"/>
      <c r="AP56" s="366">
        <v>2.243055555555556</v>
      </c>
      <c r="AQ56" s="362">
        <v>27</v>
      </c>
      <c r="AR56" s="404"/>
    </row>
    <row r="57" spans="1:45" ht="12.75" customHeight="1">
      <c r="A57" s="207">
        <v>51</v>
      </c>
      <c r="B57" s="207" t="s">
        <v>257</v>
      </c>
      <c r="C57" s="207" t="s">
        <v>36</v>
      </c>
      <c r="D57" s="216">
        <v>0.004726851851851852</v>
      </c>
      <c r="G57" s="297"/>
      <c r="H57" s="45" t="s">
        <v>101</v>
      </c>
      <c r="I57" s="45" t="s">
        <v>68</v>
      </c>
      <c r="J57" s="313">
        <v>0.00397337962962963</v>
      </c>
      <c r="K57" s="54"/>
      <c r="Q57" s="302"/>
      <c r="R57" s="53" t="s">
        <v>1358</v>
      </c>
      <c r="S57" s="53"/>
      <c r="T57" s="233">
        <v>1.9152777777777779</v>
      </c>
      <c r="U57" s="289">
        <v>12</v>
      </c>
      <c r="V57" s="53"/>
      <c r="W57" s="278"/>
      <c r="X57" s="54"/>
      <c r="Y57" s="185"/>
      <c r="AH57" s="185"/>
      <c r="AI57" s="363"/>
      <c r="AJ57" s="393"/>
      <c r="AK57" s="395"/>
      <c r="AL57" s="363">
        <v>3</v>
      </c>
      <c r="AM57" s="365" t="s">
        <v>672</v>
      </c>
      <c r="AN57" s="367">
        <v>6.317361111111111</v>
      </c>
      <c r="AO57" s="382"/>
      <c r="AP57" s="367">
        <v>2.125</v>
      </c>
      <c r="AQ57" s="363">
        <v>17</v>
      </c>
      <c r="AR57" s="405">
        <f>SUM(AK55-AP56)</f>
        <v>4.074305555555556</v>
      </c>
      <c r="AS57">
        <v>10</v>
      </c>
    </row>
    <row r="58" spans="1:44" ht="25.5" customHeight="1">
      <c r="A58" s="207">
        <v>52</v>
      </c>
      <c r="B58" s="207" t="s">
        <v>113</v>
      </c>
      <c r="C58" s="207" t="s">
        <v>114</v>
      </c>
      <c r="D58" s="216">
        <v>0.00475</v>
      </c>
      <c r="G58" s="333">
        <v>57</v>
      </c>
      <c r="H58" s="45" t="s">
        <v>228</v>
      </c>
      <c r="I58" s="45" t="s">
        <v>68</v>
      </c>
      <c r="J58" s="313">
        <v>0.005462962962962964</v>
      </c>
      <c r="K58" s="54"/>
      <c r="Q58" s="302"/>
      <c r="R58" s="53" t="s">
        <v>1359</v>
      </c>
      <c r="S58" s="53"/>
      <c r="T58" s="233">
        <v>1.9902777777777778</v>
      </c>
      <c r="U58" s="289">
        <v>17</v>
      </c>
      <c r="V58" s="241">
        <f>SUM(T57:T58)</f>
        <v>3.905555555555556</v>
      </c>
      <c r="W58" s="282">
        <v>11</v>
      </c>
      <c r="X58" s="257" t="s">
        <v>1460</v>
      </c>
      <c r="Y58" s="185"/>
      <c r="AH58" s="185"/>
      <c r="AI58" s="359">
        <v>14</v>
      </c>
      <c r="AJ58" s="391" t="s">
        <v>1519</v>
      </c>
      <c r="AK58" s="372">
        <v>6.3180555555555555</v>
      </c>
      <c r="AL58" s="359">
        <v>1</v>
      </c>
      <c r="AM58" s="360" t="s">
        <v>763</v>
      </c>
      <c r="AN58" s="361">
        <v>1.8736111111111111</v>
      </c>
      <c r="AO58" s="383"/>
      <c r="AP58" s="361">
        <v>1.8736111111111111</v>
      </c>
      <c r="AQ58" s="359">
        <v>1</v>
      </c>
      <c r="AR58" s="404"/>
    </row>
    <row r="59" spans="7:44" ht="12.75" customHeight="1">
      <c r="G59" s="333">
        <v>4</v>
      </c>
      <c r="H59" s="45" t="s">
        <v>82</v>
      </c>
      <c r="I59" s="45" t="s">
        <v>68</v>
      </c>
      <c r="J59" s="313">
        <v>0.004214120370370371</v>
      </c>
      <c r="K59" s="54"/>
      <c r="Q59" s="302"/>
      <c r="R59" s="231" t="s">
        <v>67</v>
      </c>
      <c r="S59" s="231"/>
      <c r="T59" s="231" t="s">
        <v>1360</v>
      </c>
      <c r="U59" s="291"/>
      <c r="V59" s="247">
        <f>MAX(X56-T58)</f>
        <v>3.811805555555555</v>
      </c>
      <c r="W59" s="340" t="s">
        <v>1458</v>
      </c>
      <c r="X59" s="258" t="s">
        <v>1459</v>
      </c>
      <c r="Y59" s="185"/>
      <c r="AH59" s="185"/>
      <c r="AI59" s="362"/>
      <c r="AJ59" s="392"/>
      <c r="AK59" s="394"/>
      <c r="AL59" s="362">
        <v>2</v>
      </c>
      <c r="AM59" s="364" t="s">
        <v>662</v>
      </c>
      <c r="AN59" s="366">
        <v>4.1298611111111105</v>
      </c>
      <c r="AO59" s="381">
        <v>13</v>
      </c>
      <c r="AP59" s="366">
        <v>2.25625</v>
      </c>
      <c r="AQ59" s="362">
        <v>29</v>
      </c>
      <c r="AR59" s="404"/>
    </row>
    <row r="60" spans="1:45" ht="12.75" customHeight="1">
      <c r="A60" s="207">
        <v>54</v>
      </c>
      <c r="B60" s="207" t="s">
        <v>155</v>
      </c>
      <c r="C60" s="207" t="s">
        <v>117</v>
      </c>
      <c r="D60" s="216">
        <v>0.00503125</v>
      </c>
      <c r="G60" s="336"/>
      <c r="H60" s="444"/>
      <c r="I60" s="444"/>
      <c r="J60" s="317">
        <f>SUM(J57:J59)</f>
        <v>0.013650462962962965</v>
      </c>
      <c r="K60" s="54">
        <v>11</v>
      </c>
      <c r="Q60" s="302">
        <v>10</v>
      </c>
      <c r="R60" s="53">
        <v>107</v>
      </c>
      <c r="S60" s="53"/>
      <c r="T60" s="253" t="s">
        <v>1361</v>
      </c>
      <c r="U60" s="289"/>
      <c r="V60" s="53"/>
      <c r="W60" s="278"/>
      <c r="X60" s="256">
        <v>5.8069444444444445</v>
      </c>
      <c r="Y60" s="185"/>
      <c r="AH60" s="185"/>
      <c r="AI60" s="363"/>
      <c r="AJ60" s="393"/>
      <c r="AK60" s="395"/>
      <c r="AL60" s="363">
        <v>3</v>
      </c>
      <c r="AM60" s="365" t="s">
        <v>949</v>
      </c>
      <c r="AN60" s="367">
        <v>6.3180555555555555</v>
      </c>
      <c r="AO60" s="382"/>
      <c r="AP60" s="367">
        <v>2.1881944444444446</v>
      </c>
      <c r="AQ60" s="363">
        <v>29</v>
      </c>
      <c r="AR60" s="405">
        <f>SUM(AK58-AP59)</f>
        <v>4.061805555555555</v>
      </c>
      <c r="AS60">
        <v>8</v>
      </c>
    </row>
    <row r="61" spans="1:44" ht="25.5" customHeight="1">
      <c r="A61" s="207">
        <v>55</v>
      </c>
      <c r="B61" s="207" t="s">
        <v>150</v>
      </c>
      <c r="C61" s="207" t="s">
        <v>151</v>
      </c>
      <c r="D61" s="216">
        <v>0.005195601851851851</v>
      </c>
      <c r="G61" s="318"/>
      <c r="H61" s="444"/>
      <c r="I61" s="444"/>
      <c r="J61" s="230"/>
      <c r="K61" s="54"/>
      <c r="Q61" s="302"/>
      <c r="R61" s="53" t="s">
        <v>1362</v>
      </c>
      <c r="S61" s="53"/>
      <c r="T61" s="233">
        <v>1.8180555555555555</v>
      </c>
      <c r="U61" s="289">
        <v>9</v>
      </c>
      <c r="V61" s="53"/>
      <c r="W61" s="278"/>
      <c r="X61" s="54"/>
      <c r="Y61" s="185"/>
      <c r="AH61" s="185"/>
      <c r="AI61" s="359">
        <v>15</v>
      </c>
      <c r="AJ61" s="391" t="s">
        <v>1520</v>
      </c>
      <c r="AK61" s="372">
        <v>6.330555555555556</v>
      </c>
      <c r="AL61" s="359">
        <v>1</v>
      </c>
      <c r="AM61" s="360" t="s">
        <v>780</v>
      </c>
      <c r="AN61" s="361">
        <v>2.120138888888889</v>
      </c>
      <c r="AO61" s="383"/>
      <c r="AP61" s="361">
        <v>2.120138888888889</v>
      </c>
      <c r="AQ61" s="359">
        <v>31</v>
      </c>
      <c r="AR61" s="404"/>
    </row>
    <row r="62" spans="7:44" ht="13.5" thickBot="1">
      <c r="G62" s="318"/>
      <c r="H62" s="444"/>
      <c r="I62" s="444"/>
      <c r="J62" s="230"/>
      <c r="K62" s="54"/>
      <c r="Q62" s="302"/>
      <c r="R62" s="53" t="s">
        <v>56</v>
      </c>
      <c r="S62" s="53"/>
      <c r="T62" s="233">
        <v>2.1395833333333334</v>
      </c>
      <c r="U62" s="289">
        <v>22</v>
      </c>
      <c r="V62" s="241">
        <f>SUM(T61:T62)</f>
        <v>3.957638888888889</v>
      </c>
      <c r="W62" s="282">
        <v>12</v>
      </c>
      <c r="X62" s="257" t="s">
        <v>1460</v>
      </c>
      <c r="Y62" s="185"/>
      <c r="AH62" s="185"/>
      <c r="AI62" s="362"/>
      <c r="AJ62" s="392"/>
      <c r="AK62" s="394"/>
      <c r="AL62" s="362">
        <v>2</v>
      </c>
      <c r="AM62" s="364" t="s">
        <v>741</v>
      </c>
      <c r="AN62" s="366">
        <v>4.2763888888888895</v>
      </c>
      <c r="AO62" s="381"/>
      <c r="AP62" s="366">
        <v>2.15625</v>
      </c>
      <c r="AQ62" s="362">
        <v>22</v>
      </c>
      <c r="AR62" s="404"/>
    </row>
    <row r="63" spans="7:45" ht="12.75" customHeight="1">
      <c r="G63" s="32"/>
      <c r="H63" s="307" t="s">
        <v>1481</v>
      </c>
      <c r="I63" s="34"/>
      <c r="J63" s="34"/>
      <c r="K63" s="35"/>
      <c r="Q63" s="302"/>
      <c r="R63" s="231" t="s">
        <v>1363</v>
      </c>
      <c r="S63" s="231"/>
      <c r="T63" s="232">
        <v>1.8479166666666667</v>
      </c>
      <c r="U63" s="291">
        <v>6</v>
      </c>
      <c r="V63" s="247">
        <f>MAX(X60-T62)</f>
        <v>3.667361111111111</v>
      </c>
      <c r="W63" s="280">
        <v>3</v>
      </c>
      <c r="X63" s="258" t="s">
        <v>1459</v>
      </c>
      <c r="Y63" s="185"/>
      <c r="AH63" s="185"/>
      <c r="AI63" s="363"/>
      <c r="AJ63" s="393"/>
      <c r="AK63" s="395"/>
      <c r="AL63" s="363">
        <v>3</v>
      </c>
      <c r="AM63" s="365" t="s">
        <v>712</v>
      </c>
      <c r="AN63" s="367">
        <v>6.330555555555556</v>
      </c>
      <c r="AO63" s="382"/>
      <c r="AP63" s="367">
        <v>2.0541666666666667</v>
      </c>
      <c r="AQ63" s="363">
        <v>7</v>
      </c>
      <c r="AR63" s="405">
        <f>SUM(AK61-AP62)</f>
        <v>4.174305555555556</v>
      </c>
      <c r="AS63">
        <v>16</v>
      </c>
    </row>
    <row r="64" spans="1:44" ht="25.5" customHeight="1">
      <c r="A64" s="207"/>
      <c r="B64" s="207" t="s">
        <v>49</v>
      </c>
      <c r="C64" s="207" t="s">
        <v>50</v>
      </c>
      <c r="D64" s="209" t="s">
        <v>248</v>
      </c>
      <c r="E64" s="212" t="e">
        <f aca="true" t="shared" si="0" ref="E64:E69">MAX((D64/60)/4.5)</f>
        <v>#VALUE!</v>
      </c>
      <c r="G64" s="308" t="s">
        <v>1485</v>
      </c>
      <c r="H64" s="309" t="s">
        <v>1482</v>
      </c>
      <c r="I64" s="53"/>
      <c r="J64" s="53"/>
      <c r="K64" s="54"/>
      <c r="Q64" s="302"/>
      <c r="R64" s="53">
        <v>136</v>
      </c>
      <c r="S64" s="53"/>
      <c r="T64" s="253" t="s">
        <v>1364</v>
      </c>
      <c r="U64" s="289"/>
      <c r="V64" s="53"/>
      <c r="W64" s="278"/>
      <c r="X64" s="256">
        <v>5.828472222222222</v>
      </c>
      <c r="Y64" s="185"/>
      <c r="AH64" s="185"/>
      <c r="AI64" s="359"/>
      <c r="AJ64" s="391" t="s">
        <v>1521</v>
      </c>
      <c r="AK64" s="372">
        <v>6.334722222222222</v>
      </c>
      <c r="AL64" s="359">
        <v>1</v>
      </c>
      <c r="AM64" s="360" t="s">
        <v>782</v>
      </c>
      <c r="AN64" s="361">
        <v>2.1277777777777778</v>
      </c>
      <c r="AO64" s="383"/>
      <c r="AP64" s="361">
        <v>2.1277777777777778</v>
      </c>
      <c r="AQ64" s="359">
        <v>32</v>
      </c>
      <c r="AR64" s="404"/>
    </row>
    <row r="65" spans="1:43" ht="38.25" customHeight="1">
      <c r="A65" s="207"/>
      <c r="B65" s="207" t="s">
        <v>184</v>
      </c>
      <c r="C65" s="207" t="s">
        <v>23</v>
      </c>
      <c r="D65" s="209" t="s">
        <v>248</v>
      </c>
      <c r="E65" s="212" t="e">
        <f t="shared" si="0"/>
        <v>#VALUE!</v>
      </c>
      <c r="G65" s="308" t="s">
        <v>1464</v>
      </c>
      <c r="H65" s="309" t="s">
        <v>1483</v>
      </c>
      <c r="I65" s="310"/>
      <c r="J65" s="53"/>
      <c r="K65" s="54"/>
      <c r="Q65" s="302"/>
      <c r="R65" s="53" t="s">
        <v>1258</v>
      </c>
      <c r="S65" s="53"/>
      <c r="T65" s="53"/>
      <c r="U65" s="289"/>
      <c r="V65" s="53"/>
      <c r="W65" s="278"/>
      <c r="X65" s="54"/>
      <c r="Y65" s="185"/>
      <c r="AH65" s="185"/>
      <c r="AI65" s="362"/>
      <c r="AJ65" s="392"/>
      <c r="AK65" s="394"/>
      <c r="AL65" s="362">
        <v>2</v>
      </c>
      <c r="AM65" s="364" t="s">
        <v>757</v>
      </c>
      <c r="AN65" s="366">
        <v>4.236111111111112</v>
      </c>
      <c r="AO65" s="381"/>
      <c r="AP65" s="366">
        <v>2.1083333333333334</v>
      </c>
      <c r="AQ65" s="362">
        <v>18</v>
      </c>
    </row>
    <row r="66" spans="1:44" ht="38.25" customHeight="1" thickBot="1">
      <c r="A66" s="207"/>
      <c r="B66" s="207" t="s">
        <v>172</v>
      </c>
      <c r="C66" s="207" t="s">
        <v>23</v>
      </c>
      <c r="D66" s="209" t="s">
        <v>248</v>
      </c>
      <c r="E66" s="212" t="e">
        <f t="shared" si="0"/>
        <v>#VALUE!</v>
      </c>
      <c r="G66" s="311" t="s">
        <v>1465</v>
      </c>
      <c r="H66" s="138"/>
      <c r="I66" s="138"/>
      <c r="J66" s="306" t="s">
        <v>1484</v>
      </c>
      <c r="K66" s="312"/>
      <c r="Q66" s="302"/>
      <c r="R66" s="53" t="s">
        <v>1365</v>
      </c>
      <c r="S66" s="53"/>
      <c r="T66" s="233">
        <v>1.9930555555555556</v>
      </c>
      <c r="U66" s="289"/>
      <c r="V66" s="53"/>
      <c r="W66" s="278"/>
      <c r="X66" s="54"/>
      <c r="Y66" s="185"/>
      <c r="AH66" s="185"/>
      <c r="AI66" s="363"/>
      <c r="AJ66" s="393"/>
      <c r="AK66" s="395"/>
      <c r="AL66" s="363">
        <v>3</v>
      </c>
      <c r="AM66" s="365" t="s">
        <v>786</v>
      </c>
      <c r="AN66" s="367">
        <v>6.334722222222222</v>
      </c>
      <c r="AO66" s="382"/>
      <c r="AP66" s="367">
        <v>2.098611111111111</v>
      </c>
      <c r="AQ66" s="363">
        <v>15</v>
      </c>
      <c r="AR66" s="405">
        <f>SUM(AK64-AP65)</f>
        <v>4.226388888888889</v>
      </c>
    </row>
    <row r="67" spans="1:44" ht="12.75" customHeight="1" thickTop="1">
      <c r="A67" s="441"/>
      <c r="B67" s="441"/>
      <c r="C67" s="441"/>
      <c r="D67" s="441"/>
      <c r="E67" s="212">
        <f t="shared" si="0"/>
        <v>0</v>
      </c>
      <c r="G67" s="320"/>
      <c r="H67" s="444"/>
      <c r="I67" s="444"/>
      <c r="J67" s="230"/>
      <c r="K67" s="321"/>
      <c r="Q67" s="302"/>
      <c r="R67" s="53" t="s">
        <v>75</v>
      </c>
      <c r="S67" s="53"/>
      <c r="T67" s="233">
        <v>1.971527777777778</v>
      </c>
      <c r="U67" s="293">
        <v>16</v>
      </c>
      <c r="V67" s="241">
        <f>SUM(T66:T67)</f>
        <v>3.9645833333333336</v>
      </c>
      <c r="W67" s="282">
        <v>17</v>
      </c>
      <c r="X67" s="257" t="s">
        <v>1460</v>
      </c>
      <c r="Y67" s="185"/>
      <c r="AH67" s="185"/>
      <c r="AI67" s="359"/>
      <c r="AJ67" s="391" t="s">
        <v>1522</v>
      </c>
      <c r="AK67" s="372">
        <v>6.341666666666666</v>
      </c>
      <c r="AL67" s="359">
        <v>1</v>
      </c>
      <c r="AM67" s="360" t="s">
        <v>787</v>
      </c>
      <c r="AN67" s="361">
        <v>2.0416666666666665</v>
      </c>
      <c r="AO67" s="383"/>
      <c r="AP67" s="361">
        <v>2.0416666666666665</v>
      </c>
      <c r="AQ67" s="359">
        <v>16</v>
      </c>
      <c r="AR67" s="404"/>
    </row>
    <row r="68" spans="1:44" ht="12.75" customHeight="1">
      <c r="A68" s="1"/>
      <c r="B68" s="1"/>
      <c r="C68" s="1"/>
      <c r="D68" s="1"/>
      <c r="E68" s="212">
        <f t="shared" si="0"/>
        <v>0</v>
      </c>
      <c r="G68" s="52"/>
      <c r="H68" s="53"/>
      <c r="I68" s="53"/>
      <c r="J68" s="322"/>
      <c r="K68" s="321"/>
      <c r="Q68" s="302"/>
      <c r="R68" s="231" t="s">
        <v>1366</v>
      </c>
      <c r="S68" s="231"/>
      <c r="T68" s="232">
        <v>1.8631944444444446</v>
      </c>
      <c r="U68" s="291">
        <v>8</v>
      </c>
      <c r="V68" s="247">
        <f>MAX(X64-T67)</f>
        <v>3.8569444444444434</v>
      </c>
      <c r="W68" s="280">
        <v>14</v>
      </c>
      <c r="X68" s="258" t="s">
        <v>1459</v>
      </c>
      <c r="Y68" s="185"/>
      <c r="Z68" s="185"/>
      <c r="AA68" s="185"/>
      <c r="AB68" s="185"/>
      <c r="AC68" s="185"/>
      <c r="AD68" s="185"/>
      <c r="AE68" s="185"/>
      <c r="AF68" s="185"/>
      <c r="AG68" s="185"/>
      <c r="AH68" s="185"/>
      <c r="AI68" s="362"/>
      <c r="AJ68" s="392"/>
      <c r="AK68" s="394"/>
      <c r="AL68" s="362">
        <v>2</v>
      </c>
      <c r="AM68" s="364" t="s">
        <v>875</v>
      </c>
      <c r="AN68" s="366">
        <v>4.1826388888888895</v>
      </c>
      <c r="AO68" s="381"/>
      <c r="AP68" s="366">
        <v>2.140972222222222</v>
      </c>
      <c r="AQ68" s="362">
        <v>20</v>
      </c>
      <c r="AR68" s="404"/>
    </row>
    <row r="69" spans="1:44" ht="12.75" customHeight="1">
      <c r="A69" s="440" t="s">
        <v>1227</v>
      </c>
      <c r="B69" s="440"/>
      <c r="C69" s="440"/>
      <c r="D69" s="208" t="s">
        <v>16</v>
      </c>
      <c r="E69" s="212" t="e">
        <f t="shared" si="0"/>
        <v>#VALUE!</v>
      </c>
      <c r="G69" s="52"/>
      <c r="H69" s="53"/>
      <c r="I69" s="53"/>
      <c r="J69" s="322"/>
      <c r="K69" s="321"/>
      <c r="Q69" s="302">
        <v>11</v>
      </c>
      <c r="R69" s="53">
        <v>106</v>
      </c>
      <c r="S69" s="53"/>
      <c r="T69" s="253" t="s">
        <v>1367</v>
      </c>
      <c r="U69" s="289"/>
      <c r="V69" s="233"/>
      <c r="W69" s="278"/>
      <c r="X69" s="256">
        <v>5.831944444444445</v>
      </c>
      <c r="Y69" s="185"/>
      <c r="Z69" s="185"/>
      <c r="AA69" s="185"/>
      <c r="AB69" s="185"/>
      <c r="AC69" s="185"/>
      <c r="AD69" s="185"/>
      <c r="AE69" s="185"/>
      <c r="AF69" s="185"/>
      <c r="AG69" s="185"/>
      <c r="AH69" s="185"/>
      <c r="AI69" s="363"/>
      <c r="AJ69" s="393"/>
      <c r="AK69" s="395"/>
      <c r="AL69" s="363">
        <v>3</v>
      </c>
      <c r="AM69" s="365" t="s">
        <v>884</v>
      </c>
      <c r="AN69" s="367">
        <v>6.341666666666666</v>
      </c>
      <c r="AO69" s="382"/>
      <c r="AP69" s="367">
        <v>2.1590277777777778</v>
      </c>
      <c r="AQ69" s="363">
        <v>22</v>
      </c>
      <c r="AR69" s="404"/>
    </row>
    <row r="70" spans="5:44" ht="15.75">
      <c r="E70" s="212"/>
      <c r="G70" s="52"/>
      <c r="H70" s="53"/>
      <c r="I70" s="53"/>
      <c r="J70" s="53"/>
      <c r="K70" s="260"/>
      <c r="L70" s="216">
        <v>0.003982638888888889</v>
      </c>
      <c r="Q70" s="302"/>
      <c r="R70" s="53" t="s">
        <v>84</v>
      </c>
      <c r="S70" s="53"/>
      <c r="T70" s="233">
        <v>2.1215277777777777</v>
      </c>
      <c r="U70" s="289"/>
      <c r="V70" s="233"/>
      <c r="W70" s="278"/>
      <c r="X70" s="54"/>
      <c r="AI70" s="359">
        <v>16</v>
      </c>
      <c r="AJ70" s="391" t="s">
        <v>1523</v>
      </c>
      <c r="AK70" s="372">
        <v>6.345138888888889</v>
      </c>
      <c r="AL70" s="359">
        <v>1</v>
      </c>
      <c r="AM70" s="360" t="s">
        <v>1524</v>
      </c>
      <c r="AN70" s="361">
        <v>1.9666666666666668</v>
      </c>
      <c r="AO70" s="383"/>
      <c r="AP70" s="361">
        <v>1.9666666666666668</v>
      </c>
      <c r="AQ70" s="359">
        <v>12</v>
      </c>
      <c r="AR70" s="404"/>
    </row>
    <row r="71" spans="1:44" ht="12.75">
      <c r="A71" s="207">
        <v>2</v>
      </c>
      <c r="B71" s="207" t="s">
        <v>53</v>
      </c>
      <c r="C71" s="207" t="s">
        <v>54</v>
      </c>
      <c r="D71" s="216">
        <v>0.004078703703703703</v>
      </c>
      <c r="E71" s="212"/>
      <c r="G71" s="323"/>
      <c r="H71" s="445"/>
      <c r="I71" s="445"/>
      <c r="J71" s="226"/>
      <c r="K71" s="319"/>
      <c r="L71" s="216">
        <v>0.004078703703703703</v>
      </c>
      <c r="Q71" s="302"/>
      <c r="R71" s="341" t="s">
        <v>45</v>
      </c>
      <c r="S71" s="53"/>
      <c r="T71" s="233">
        <v>1.8569444444444445</v>
      </c>
      <c r="U71" s="289">
        <v>3</v>
      </c>
      <c r="V71" s="241">
        <f>SUM(T70:T71)</f>
        <v>3.978472222222222</v>
      </c>
      <c r="W71" s="282">
        <v>19</v>
      </c>
      <c r="X71" s="257" t="s">
        <v>1460</v>
      </c>
      <c r="AI71" s="362"/>
      <c r="AJ71" s="392"/>
      <c r="AK71" s="394"/>
      <c r="AL71" s="362">
        <v>2</v>
      </c>
      <c r="AM71" s="364" t="s">
        <v>961</v>
      </c>
      <c r="AN71" s="366">
        <v>4.190277777777777</v>
      </c>
      <c r="AO71" s="381"/>
      <c r="AP71" s="366">
        <v>2.223611111111111</v>
      </c>
      <c r="AQ71" s="362">
        <v>26</v>
      </c>
      <c r="AR71" s="404"/>
    </row>
    <row r="72" spans="5:44" ht="12.75" customHeight="1">
      <c r="E72" s="212"/>
      <c r="G72" s="446"/>
      <c r="H72" s="447"/>
      <c r="I72" s="447"/>
      <c r="J72" s="447"/>
      <c r="K72" s="321"/>
      <c r="L72" s="216">
        <v>0.004090277777777778</v>
      </c>
      <c r="Q72" s="302"/>
      <c r="R72" s="342" t="s">
        <v>1368</v>
      </c>
      <c r="S72" s="231"/>
      <c r="T72" s="232">
        <v>1.8527777777777779</v>
      </c>
      <c r="U72" s="291">
        <v>7</v>
      </c>
      <c r="V72" s="247">
        <f>MAX(X69-T71)</f>
        <v>3.9750000000000005</v>
      </c>
      <c r="W72" s="280"/>
      <c r="X72" s="258" t="s">
        <v>1459</v>
      </c>
      <c r="AI72" s="363"/>
      <c r="AJ72" s="393"/>
      <c r="AK72" s="395"/>
      <c r="AL72" s="363">
        <v>3</v>
      </c>
      <c r="AM72" s="365" t="s">
        <v>784</v>
      </c>
      <c r="AN72" s="367">
        <v>6.345138888888889</v>
      </c>
      <c r="AO72" s="382"/>
      <c r="AP72" s="367">
        <v>2.1548611111111113</v>
      </c>
      <c r="AQ72" s="363">
        <v>21</v>
      </c>
      <c r="AR72" s="405">
        <f>SUM(AK70-AP71)</f>
        <v>4.121527777777779</v>
      </c>
    </row>
    <row r="73" spans="5:44" ht="12.75" customHeight="1">
      <c r="E73" s="212"/>
      <c r="G73" s="44">
        <v>27</v>
      </c>
      <c r="H73" s="45" t="s">
        <v>56</v>
      </c>
      <c r="I73" s="45" t="s">
        <v>57</v>
      </c>
      <c r="J73" s="313">
        <v>0.004263888888888889</v>
      </c>
      <c r="K73" s="319"/>
      <c r="L73" s="216">
        <v>0.004214120370370371</v>
      </c>
      <c r="Q73" s="302">
        <v>12</v>
      </c>
      <c r="R73" s="53">
        <v>101</v>
      </c>
      <c r="S73" s="53"/>
      <c r="T73" s="263" t="s">
        <v>1369</v>
      </c>
      <c r="U73" s="289"/>
      <c r="V73" s="53"/>
      <c r="W73" s="278"/>
      <c r="X73" s="256">
        <v>5.865277777777778</v>
      </c>
      <c r="AI73" s="359"/>
      <c r="AJ73" s="391" t="s">
        <v>1525</v>
      </c>
      <c r="AK73" s="372">
        <v>6.43125</v>
      </c>
      <c r="AL73" s="359">
        <v>1</v>
      </c>
      <c r="AM73" s="360" t="s">
        <v>1194</v>
      </c>
      <c r="AN73" s="361">
        <v>1.986111111111111</v>
      </c>
      <c r="AO73" s="383"/>
      <c r="AP73" s="361">
        <v>1.986111111111111</v>
      </c>
      <c r="AQ73" s="359">
        <v>14</v>
      </c>
      <c r="AR73" s="404"/>
    </row>
    <row r="74" spans="1:44" ht="12.75" customHeight="1">
      <c r="A74" s="207">
        <v>5</v>
      </c>
      <c r="B74" s="207" t="s">
        <v>141</v>
      </c>
      <c r="C74" s="207" t="s">
        <v>21</v>
      </c>
      <c r="D74" s="216">
        <v>0.0042199074074074075</v>
      </c>
      <c r="E74" s="212"/>
      <c r="G74" s="44">
        <v>49</v>
      </c>
      <c r="H74" s="45" t="s">
        <v>255</v>
      </c>
      <c r="I74" s="45" t="s">
        <v>57</v>
      </c>
      <c r="J74" s="313">
        <v>0.004655092592592593</v>
      </c>
      <c r="K74" s="319"/>
      <c r="L74" s="216">
        <v>0.0042199074074074075</v>
      </c>
      <c r="Q74" s="302"/>
      <c r="R74" s="53" t="s">
        <v>1370</v>
      </c>
      <c r="S74" s="53"/>
      <c r="T74" s="233">
        <v>1.9048611111111111</v>
      </c>
      <c r="U74" s="289">
        <v>11</v>
      </c>
      <c r="V74" s="53">
        <v>10</v>
      </c>
      <c r="W74" s="278"/>
      <c r="X74" s="54"/>
      <c r="AI74" s="362"/>
      <c r="AJ74" s="392"/>
      <c r="AK74" s="394"/>
      <c r="AL74" s="362">
        <v>2</v>
      </c>
      <c r="AM74" s="364" t="s">
        <v>845</v>
      </c>
      <c r="AN74" s="366">
        <v>4.184027777777778</v>
      </c>
      <c r="AO74" s="381"/>
      <c r="AP74" s="366">
        <v>2.1979166666666665</v>
      </c>
      <c r="AQ74" s="362">
        <v>23</v>
      </c>
      <c r="AR74" s="404"/>
    </row>
    <row r="75" spans="1:44" ht="25.5">
      <c r="A75" s="207">
        <v>6</v>
      </c>
      <c r="B75" s="207" t="s">
        <v>128</v>
      </c>
      <c r="C75" s="207" t="s">
        <v>108</v>
      </c>
      <c r="D75" s="216">
        <v>0.004229166666666667</v>
      </c>
      <c r="E75" s="212"/>
      <c r="G75" s="44">
        <v>3</v>
      </c>
      <c r="H75" s="45" t="s">
        <v>252</v>
      </c>
      <c r="I75" s="45" t="s">
        <v>57</v>
      </c>
      <c r="J75" s="313">
        <v>0.004090277777777778</v>
      </c>
      <c r="K75" s="319"/>
      <c r="L75" s="216">
        <v>0.004229166666666667</v>
      </c>
      <c r="Q75" s="302"/>
      <c r="R75" s="53" t="s">
        <v>1371</v>
      </c>
      <c r="S75" s="53"/>
      <c r="T75" s="233">
        <v>2.00625</v>
      </c>
      <c r="U75" s="293">
        <v>19</v>
      </c>
      <c r="V75" s="241">
        <f>SUM(T74:T75)</f>
        <v>3.9111111111111114</v>
      </c>
      <c r="W75" s="282">
        <v>12</v>
      </c>
      <c r="X75" s="257" t="s">
        <v>1460</v>
      </c>
      <c r="AI75" s="363"/>
      <c r="AJ75" s="393"/>
      <c r="AK75" s="395"/>
      <c r="AL75" s="363">
        <v>3</v>
      </c>
      <c r="AM75" s="365" t="s">
        <v>754</v>
      </c>
      <c r="AN75" s="367">
        <v>6.43125</v>
      </c>
      <c r="AO75" s="382"/>
      <c r="AP75" s="367">
        <v>2.2472222222222222</v>
      </c>
      <c r="AQ75" s="363">
        <v>30</v>
      </c>
      <c r="AR75" s="405">
        <f>SUM(AK73-AP74)</f>
        <v>4.233333333333334</v>
      </c>
    </row>
    <row r="76" spans="1:44" ht="12.75" customHeight="1">
      <c r="A76" s="207">
        <v>7</v>
      </c>
      <c r="B76" s="207" t="s">
        <v>67</v>
      </c>
      <c r="C76" s="207" t="s">
        <v>68</v>
      </c>
      <c r="D76" s="216">
        <v>0.004280092592592592</v>
      </c>
      <c r="E76" s="212"/>
      <c r="G76" s="318"/>
      <c r="H76" s="444"/>
      <c r="I76" s="444"/>
      <c r="J76" s="317">
        <f>SUM(J73:J75)</f>
        <v>0.01300925925925926</v>
      </c>
      <c r="K76" s="319"/>
      <c r="L76" s="216">
        <v>0.004280092592592592</v>
      </c>
      <c r="Q76" s="302"/>
      <c r="R76" s="237" t="s">
        <v>1372</v>
      </c>
      <c r="S76" s="231"/>
      <c r="T76" s="232">
        <v>1.9541666666666666</v>
      </c>
      <c r="U76" s="291">
        <v>11</v>
      </c>
      <c r="V76" s="247">
        <f>MAX(X73-T75)</f>
        <v>3.859027777777778</v>
      </c>
      <c r="W76" s="280">
        <v>15</v>
      </c>
      <c r="X76" s="258" t="s">
        <v>1459</v>
      </c>
      <c r="AI76" s="359">
        <v>17</v>
      </c>
      <c r="AJ76" s="391" t="s">
        <v>1526</v>
      </c>
      <c r="AK76" s="372">
        <v>6.435416666666666</v>
      </c>
      <c r="AL76" s="359">
        <v>1</v>
      </c>
      <c r="AM76" s="360" t="s">
        <v>1198</v>
      </c>
      <c r="AN76" s="361">
        <v>2.109722222222222</v>
      </c>
      <c r="AO76" s="383"/>
      <c r="AP76" s="361">
        <v>2.109722222222222</v>
      </c>
      <c r="AQ76" s="359">
        <v>25</v>
      </c>
      <c r="AR76" s="404"/>
    </row>
    <row r="77" spans="1:44" ht="12.75" customHeight="1">
      <c r="A77" s="207">
        <v>8</v>
      </c>
      <c r="B77" s="207" t="s">
        <v>157</v>
      </c>
      <c r="C77" s="207" t="s">
        <v>158</v>
      </c>
      <c r="D77" s="216">
        <v>0.0043055555555555555</v>
      </c>
      <c r="E77" s="212"/>
      <c r="G77" s="318"/>
      <c r="H77" s="444"/>
      <c r="I77" s="444"/>
      <c r="J77" s="225"/>
      <c r="K77" s="319"/>
      <c r="L77" s="216">
        <v>0.0043055555555555555</v>
      </c>
      <c r="Q77" s="302">
        <v>13</v>
      </c>
      <c r="R77" s="53">
        <v>109</v>
      </c>
      <c r="S77" s="53"/>
      <c r="T77" s="253" t="s">
        <v>1373</v>
      </c>
      <c r="U77" s="289"/>
      <c r="V77" s="53"/>
      <c r="W77" s="278"/>
      <c r="X77" s="256">
        <v>5.872222222222223</v>
      </c>
      <c r="AI77" s="362"/>
      <c r="AJ77" s="392"/>
      <c r="AK77" s="394"/>
      <c r="AL77" s="362">
        <v>2</v>
      </c>
      <c r="AM77" s="364" t="s">
        <v>963</v>
      </c>
      <c r="AN77" s="366">
        <v>4.251388888888889</v>
      </c>
      <c r="AO77" s="381"/>
      <c r="AP77" s="366">
        <v>2.1416666666666666</v>
      </c>
      <c r="AQ77" s="362">
        <v>21</v>
      </c>
      <c r="AR77" s="404"/>
    </row>
    <row r="78" spans="1:44" ht="25.5" customHeight="1">
      <c r="A78" s="207">
        <v>9</v>
      </c>
      <c r="B78" s="207" t="s">
        <v>169</v>
      </c>
      <c r="C78" s="207" t="s">
        <v>39</v>
      </c>
      <c r="D78" s="216">
        <v>0.004310185185185185</v>
      </c>
      <c r="E78" s="212"/>
      <c r="G78" s="44">
        <v>13</v>
      </c>
      <c r="H78" s="45" t="s">
        <v>166</v>
      </c>
      <c r="I78" s="45" t="s">
        <v>50</v>
      </c>
      <c r="J78" s="313">
        <v>0.0044293981481481485</v>
      </c>
      <c r="K78" s="319"/>
      <c r="L78" s="216">
        <v>0.004310185185185185</v>
      </c>
      <c r="Q78" s="302"/>
      <c r="R78" s="53" t="s">
        <v>1374</v>
      </c>
      <c r="S78" s="53"/>
      <c r="T78" s="233">
        <v>1.9833333333333334</v>
      </c>
      <c r="U78" s="289"/>
      <c r="V78" s="53"/>
      <c r="W78" s="278"/>
      <c r="X78" s="54"/>
      <c r="AI78" s="363"/>
      <c r="AJ78" s="393"/>
      <c r="AK78" s="395"/>
      <c r="AL78" s="363">
        <v>3</v>
      </c>
      <c r="AM78" s="365" t="s">
        <v>1191</v>
      </c>
      <c r="AN78" s="367">
        <v>6.435416666666666</v>
      </c>
      <c r="AO78" s="382"/>
      <c r="AP78" s="367">
        <v>2.1840277777777777</v>
      </c>
      <c r="AQ78" s="363">
        <v>27</v>
      </c>
      <c r="AR78" s="405">
        <f>SUM(AK76-AP77)</f>
        <v>4.293749999999999</v>
      </c>
    </row>
    <row r="79" spans="1:44" ht="12.75" customHeight="1">
      <c r="A79" s="207">
        <v>10</v>
      </c>
      <c r="B79" s="207" t="s">
        <v>144</v>
      </c>
      <c r="C79" s="207" t="s">
        <v>65</v>
      </c>
      <c r="D79" s="216">
        <v>0.004372685185185185</v>
      </c>
      <c r="E79" s="212"/>
      <c r="G79" s="44">
        <v>15</v>
      </c>
      <c r="H79" s="45" t="s">
        <v>251</v>
      </c>
      <c r="I79" s="45" t="s">
        <v>50</v>
      </c>
      <c r="J79" s="313">
        <v>0.004449074074074074</v>
      </c>
      <c r="K79" s="319"/>
      <c r="L79" s="216">
        <v>0.004372685185185185</v>
      </c>
      <c r="Q79" s="302"/>
      <c r="R79" s="53" t="s">
        <v>1375</v>
      </c>
      <c r="S79" s="53"/>
      <c r="T79" s="233">
        <v>1.9694444444444443</v>
      </c>
      <c r="U79" s="293">
        <v>14</v>
      </c>
      <c r="V79" s="241">
        <f>SUM(T78:T79)</f>
        <v>3.9527777777777775</v>
      </c>
      <c r="W79" s="282">
        <v>13</v>
      </c>
      <c r="X79" s="257" t="s">
        <v>1460</v>
      </c>
      <c r="AI79" s="359"/>
      <c r="AJ79" s="391" t="s">
        <v>1527</v>
      </c>
      <c r="AK79" s="372">
        <v>6.483333333333333</v>
      </c>
      <c r="AL79" s="359">
        <v>1</v>
      </c>
      <c r="AM79" s="360" t="s">
        <v>954</v>
      </c>
      <c r="AN79" s="361">
        <v>1.9638888888888888</v>
      </c>
      <c r="AO79" s="383"/>
      <c r="AP79" s="361">
        <v>1.9638888888888888</v>
      </c>
      <c r="AQ79" s="359">
        <v>11</v>
      </c>
      <c r="AR79" s="404"/>
    </row>
    <row r="80" spans="1:44" ht="26.25" thickBot="1">
      <c r="A80" s="207">
        <v>11</v>
      </c>
      <c r="B80" s="207" t="s">
        <v>163</v>
      </c>
      <c r="C80" s="207" t="s">
        <v>23</v>
      </c>
      <c r="D80" s="216">
        <v>0.004392361111111112</v>
      </c>
      <c r="E80" s="212"/>
      <c r="G80" s="44">
        <v>17</v>
      </c>
      <c r="H80" s="45" t="s">
        <v>176</v>
      </c>
      <c r="I80" s="45" t="s">
        <v>50</v>
      </c>
      <c r="J80" s="313">
        <v>0.004471064814814815</v>
      </c>
      <c r="K80" s="319"/>
      <c r="L80" s="216">
        <v>0.004392361111111112</v>
      </c>
      <c r="Q80" s="302"/>
      <c r="R80" s="231" t="s">
        <v>1376</v>
      </c>
      <c r="S80" s="231"/>
      <c r="T80" s="232">
        <v>1.91875</v>
      </c>
      <c r="U80" s="291">
        <v>12</v>
      </c>
      <c r="V80" s="247">
        <f>SUM(X77-T79)</f>
        <v>3.9027777777777786</v>
      </c>
      <c r="W80" s="240">
        <v>17</v>
      </c>
      <c r="X80" s="258" t="s">
        <v>1459</v>
      </c>
      <c r="AI80" s="362"/>
      <c r="AJ80" s="392"/>
      <c r="AK80" s="394"/>
      <c r="AL80" s="362">
        <v>2</v>
      </c>
      <c r="AM80" s="364" t="s">
        <v>752</v>
      </c>
      <c r="AN80" s="366">
        <v>4.180555555555555</v>
      </c>
      <c r="AO80" s="381"/>
      <c r="AP80" s="366">
        <v>2.216666666666667</v>
      </c>
      <c r="AQ80" s="362">
        <v>25</v>
      </c>
      <c r="AR80" s="404"/>
    </row>
    <row r="81" spans="1:44" ht="12.75" customHeight="1" thickBot="1">
      <c r="A81" s="207">
        <v>12</v>
      </c>
      <c r="B81" s="207" t="s">
        <v>189</v>
      </c>
      <c r="C81" s="207" t="s">
        <v>32</v>
      </c>
      <c r="D81" s="216">
        <v>0.004423611111111112</v>
      </c>
      <c r="E81" s="212"/>
      <c r="G81" s="318"/>
      <c r="H81" s="444"/>
      <c r="I81" s="444"/>
      <c r="J81" s="317">
        <f>SUM(J78:J80)</f>
        <v>0.013349537037037036</v>
      </c>
      <c r="K81" s="319"/>
      <c r="L81" s="216">
        <v>0.004423611111111112</v>
      </c>
      <c r="Q81" s="302">
        <v>14</v>
      </c>
      <c r="R81" s="53">
        <v>105</v>
      </c>
      <c r="S81" s="53"/>
      <c r="T81" s="264" t="s">
        <v>1377</v>
      </c>
      <c r="U81" s="289"/>
      <c r="V81" s="53"/>
      <c r="W81" s="278"/>
      <c r="X81" s="256">
        <v>5.884027777777778</v>
      </c>
      <c r="Y81" s="412">
        <f>SUM(X81-X11)</f>
        <v>0.47638888888888875</v>
      </c>
      <c r="Z81" s="413" t="s">
        <v>1578</v>
      </c>
      <c r="AA81" s="186"/>
      <c r="AI81" s="363"/>
      <c r="AJ81" s="393"/>
      <c r="AK81" s="395"/>
      <c r="AL81" s="363">
        <v>3</v>
      </c>
      <c r="AM81" s="365" t="s">
        <v>690</v>
      </c>
      <c r="AN81" s="367">
        <v>6.483333333333333</v>
      </c>
      <c r="AO81" s="382"/>
      <c r="AP81" s="367">
        <v>2.3027777777777776</v>
      </c>
      <c r="AQ81" s="363">
        <v>34</v>
      </c>
      <c r="AR81" s="404"/>
    </row>
    <row r="82" spans="5:44" ht="12.75" customHeight="1">
      <c r="E82" s="212"/>
      <c r="G82" s="318"/>
      <c r="H82" s="444"/>
      <c r="I82" s="444"/>
      <c r="J82" s="225"/>
      <c r="K82" s="319"/>
      <c r="L82" s="216">
        <v>0.0044293981481481485</v>
      </c>
      <c r="Q82" s="302"/>
      <c r="R82" s="265" t="s">
        <v>1378</v>
      </c>
      <c r="S82" s="266"/>
      <c r="T82" s="233">
        <v>1.8319444444444446</v>
      </c>
      <c r="U82" s="289">
        <v>10</v>
      </c>
      <c r="V82" s="53"/>
      <c r="W82" s="278"/>
      <c r="X82" s="54"/>
      <c r="AI82" s="359"/>
      <c r="AJ82" s="391" t="s">
        <v>1528</v>
      </c>
      <c r="AK82" s="372">
        <v>6.516666666666667</v>
      </c>
      <c r="AL82" s="359">
        <v>1</v>
      </c>
      <c r="AM82" s="360" t="s">
        <v>1192</v>
      </c>
      <c r="AN82" s="361">
        <v>2.1465277777777776</v>
      </c>
      <c r="AO82" s="383"/>
      <c r="AP82" s="361">
        <v>2.1465277777777776</v>
      </c>
      <c r="AQ82" s="359">
        <v>34</v>
      </c>
      <c r="AR82" s="404"/>
    </row>
    <row r="83" spans="1:44" ht="25.5" customHeight="1" thickBot="1">
      <c r="A83" s="207">
        <v>14</v>
      </c>
      <c r="B83" s="207" t="s">
        <v>1015</v>
      </c>
      <c r="C83" s="207" t="s">
        <v>18</v>
      </c>
      <c r="D83" s="216">
        <v>0.004431712962962963</v>
      </c>
      <c r="E83" s="212"/>
      <c r="G83" s="318"/>
      <c r="H83" s="444"/>
      <c r="I83" s="444"/>
      <c r="J83" s="225"/>
      <c r="K83" s="319"/>
      <c r="L83" s="216">
        <v>0.004431712962962963</v>
      </c>
      <c r="Q83" s="302"/>
      <c r="R83" s="267" t="s">
        <v>1379</v>
      </c>
      <c r="S83" s="268"/>
      <c r="T83" s="233">
        <v>2.14375</v>
      </c>
      <c r="U83" s="289">
        <v>28</v>
      </c>
      <c r="V83" s="241">
        <f>SUM(T82:T83)</f>
        <v>3.9756944444444446</v>
      </c>
      <c r="W83" s="282">
        <v>21</v>
      </c>
      <c r="X83" s="257" t="s">
        <v>1460</v>
      </c>
      <c r="AI83" s="362"/>
      <c r="AJ83" s="392"/>
      <c r="AK83" s="394"/>
      <c r="AL83" s="362">
        <v>2</v>
      </c>
      <c r="AM83" s="364" t="s">
        <v>1196</v>
      </c>
      <c r="AN83" s="366">
        <v>4.461111111111111</v>
      </c>
      <c r="AO83" s="381"/>
      <c r="AP83" s="366">
        <v>2.314583333333333</v>
      </c>
      <c r="AQ83" s="362">
        <v>33</v>
      </c>
      <c r="AR83" s="404"/>
    </row>
    <row r="84" spans="5:44" ht="12.75" customHeight="1" thickBot="1">
      <c r="E84" s="212"/>
      <c r="G84" s="318"/>
      <c r="H84" s="444"/>
      <c r="I84" s="444"/>
      <c r="J84" s="225"/>
      <c r="K84" s="319"/>
      <c r="L84" s="216">
        <v>0.004449074074074074</v>
      </c>
      <c r="Q84" s="302"/>
      <c r="R84" s="243" t="s">
        <v>1380</v>
      </c>
      <c r="S84" s="244"/>
      <c r="T84" s="232">
        <v>1.9083333333333332</v>
      </c>
      <c r="U84" s="291">
        <v>10</v>
      </c>
      <c r="V84" s="247">
        <f>MAX(X81-T83)</f>
        <v>3.740277777777778</v>
      </c>
      <c r="W84" s="240">
        <v>7</v>
      </c>
      <c r="X84" s="258" t="s">
        <v>1459</v>
      </c>
      <c r="Y84" s="412">
        <f>SUM(V84-V14)</f>
        <v>0.15208333333333357</v>
      </c>
      <c r="Z84" s="413" t="s">
        <v>1578</v>
      </c>
      <c r="AA84" s="186"/>
      <c r="AI84" s="363"/>
      <c r="AJ84" s="393"/>
      <c r="AK84" s="395"/>
      <c r="AL84" s="363">
        <v>3</v>
      </c>
      <c r="AM84" s="365" t="s">
        <v>1200</v>
      </c>
      <c r="AN84" s="367">
        <v>6.516666666666667</v>
      </c>
      <c r="AO84" s="382"/>
      <c r="AP84" s="367">
        <v>2.055555555555556</v>
      </c>
      <c r="AQ84" s="363">
        <v>8</v>
      </c>
      <c r="AR84" s="404"/>
    </row>
    <row r="85" spans="1:44" ht="12.75" customHeight="1">
      <c r="A85" s="207">
        <v>16</v>
      </c>
      <c r="B85" s="213" t="s">
        <v>73</v>
      </c>
      <c r="C85" s="207" t="s">
        <v>74</v>
      </c>
      <c r="D85" s="217">
        <v>0.00446875</v>
      </c>
      <c r="E85" s="214"/>
      <c r="G85" s="318"/>
      <c r="H85" s="444"/>
      <c r="I85" s="444"/>
      <c r="J85" s="225"/>
      <c r="K85" s="319"/>
      <c r="L85" s="217">
        <v>0.00446875</v>
      </c>
      <c r="Q85" s="302">
        <v>15</v>
      </c>
      <c r="R85" s="53" t="s">
        <v>1381</v>
      </c>
      <c r="S85" s="53"/>
      <c r="T85" s="253" t="s">
        <v>1382</v>
      </c>
      <c r="U85" s="289"/>
      <c r="V85" s="53"/>
      <c r="W85" s="278"/>
      <c r="X85" s="256">
        <v>5.886111111111112</v>
      </c>
      <c r="AI85" s="359"/>
      <c r="AJ85" s="391" t="s">
        <v>1529</v>
      </c>
      <c r="AK85" s="372">
        <v>6.555555555555556</v>
      </c>
      <c r="AL85" s="359">
        <v>1</v>
      </c>
      <c r="AM85" s="360" t="s">
        <v>716</v>
      </c>
      <c r="AN85" s="361">
        <v>2.1868055555555554</v>
      </c>
      <c r="AO85" s="383"/>
      <c r="AP85" s="361">
        <v>2.1868055555555554</v>
      </c>
      <c r="AQ85" s="359">
        <v>37</v>
      </c>
      <c r="AR85" s="404"/>
    </row>
    <row r="86" spans="5:44" ht="12.75" customHeight="1">
      <c r="E86" s="212"/>
      <c r="G86" s="318"/>
      <c r="H86" s="444"/>
      <c r="I86" s="444"/>
      <c r="J86" s="225"/>
      <c r="K86" s="319"/>
      <c r="L86" s="216">
        <v>0.004471064814814815</v>
      </c>
      <c r="Q86" s="302"/>
      <c r="R86" s="53" t="s">
        <v>1383</v>
      </c>
      <c r="S86" s="53"/>
      <c r="T86" s="233">
        <v>1.9909722222222221</v>
      </c>
      <c r="U86" s="289"/>
      <c r="V86" s="53"/>
      <c r="W86" s="278"/>
      <c r="X86" s="54"/>
      <c r="AI86" s="362"/>
      <c r="AJ86" s="392"/>
      <c r="AK86" s="394"/>
      <c r="AL86" s="362">
        <v>2</v>
      </c>
      <c r="AM86" s="364" t="s">
        <v>1530</v>
      </c>
      <c r="AN86" s="366">
        <v>4.472222222222222</v>
      </c>
      <c r="AO86" s="381"/>
      <c r="AP86" s="366">
        <v>2.285416666666667</v>
      </c>
      <c r="AQ86" s="362">
        <v>32</v>
      </c>
      <c r="AR86" s="404"/>
    </row>
    <row r="87" spans="1:44" ht="12.75" customHeight="1">
      <c r="A87" s="207">
        <v>18</v>
      </c>
      <c r="B87" s="207" t="s">
        <v>143</v>
      </c>
      <c r="C87" s="207" t="s">
        <v>43</v>
      </c>
      <c r="D87" s="216">
        <v>0.0044907407407407405</v>
      </c>
      <c r="E87" s="212"/>
      <c r="G87" s="318"/>
      <c r="H87" s="444"/>
      <c r="I87" s="444"/>
      <c r="J87" s="225"/>
      <c r="K87" s="319"/>
      <c r="L87" s="216">
        <v>0.0044907407407407405</v>
      </c>
      <c r="Q87" s="302"/>
      <c r="R87" s="53" t="s">
        <v>1384</v>
      </c>
      <c r="S87" s="53"/>
      <c r="T87" s="233">
        <v>1.957638888888889</v>
      </c>
      <c r="U87" s="289">
        <v>12</v>
      </c>
      <c r="V87" s="241">
        <f>SUM(T86:T87)</f>
        <v>3.948611111111111</v>
      </c>
      <c r="W87" s="282">
        <v>11</v>
      </c>
      <c r="X87" s="257" t="s">
        <v>1460</v>
      </c>
      <c r="AI87" s="363"/>
      <c r="AJ87" s="393"/>
      <c r="AK87" s="395"/>
      <c r="AL87" s="363">
        <v>3</v>
      </c>
      <c r="AM87" s="365" t="s">
        <v>770</v>
      </c>
      <c r="AN87" s="367">
        <v>6.555555555555556</v>
      </c>
      <c r="AO87" s="382"/>
      <c r="AP87" s="367">
        <v>2.0833333333333335</v>
      </c>
      <c r="AQ87" s="363">
        <v>13</v>
      </c>
      <c r="AR87" s="404"/>
    </row>
    <row r="88" spans="1:44" ht="12.75" customHeight="1">
      <c r="A88" s="207">
        <v>19</v>
      </c>
      <c r="B88" s="207" t="s">
        <v>146</v>
      </c>
      <c r="C88" s="207" t="s">
        <v>65</v>
      </c>
      <c r="D88" s="216">
        <v>0.0045000000000000005</v>
      </c>
      <c r="E88" s="212"/>
      <c r="G88" s="318"/>
      <c r="H88" s="448"/>
      <c r="I88" s="448"/>
      <c r="J88" s="225"/>
      <c r="K88" s="324"/>
      <c r="L88" s="216">
        <v>0.0045000000000000005</v>
      </c>
      <c r="Q88" s="302"/>
      <c r="R88" s="231" t="s">
        <v>125</v>
      </c>
      <c r="S88" s="231"/>
      <c r="T88" s="231" t="s">
        <v>1385</v>
      </c>
      <c r="U88" s="291"/>
      <c r="V88" s="247">
        <f>SUM(X85-T87)</f>
        <v>3.928472222222223</v>
      </c>
      <c r="W88" s="280">
        <v>18</v>
      </c>
      <c r="X88" s="258" t="s">
        <v>1459</v>
      </c>
      <c r="AI88" s="359">
        <v>18</v>
      </c>
      <c r="AJ88" s="391" t="s">
        <v>1531</v>
      </c>
      <c r="AK88" s="372">
        <v>6.626388888888889</v>
      </c>
      <c r="AL88" s="359">
        <v>1</v>
      </c>
      <c r="AM88" s="360" t="s">
        <v>809</v>
      </c>
      <c r="AN88" s="361">
        <v>2.0506944444444444</v>
      </c>
      <c r="AO88" s="383"/>
      <c r="AP88" s="361">
        <v>2.0506944444444444</v>
      </c>
      <c r="AQ88" s="359">
        <v>20</v>
      </c>
      <c r="AR88" s="404"/>
    </row>
    <row r="89" spans="1:44" ht="12.75" customHeight="1">
      <c r="A89" s="207">
        <v>20</v>
      </c>
      <c r="B89" s="207" t="s">
        <v>174</v>
      </c>
      <c r="C89" s="207" t="s">
        <v>39</v>
      </c>
      <c r="D89" s="215" t="e">
        <v>#VALUE!</v>
      </c>
      <c r="E89" s="212"/>
      <c r="G89" s="318"/>
      <c r="H89" s="444"/>
      <c r="I89" s="444"/>
      <c r="J89" s="225"/>
      <c r="K89" s="319"/>
      <c r="L89" s="215" t="e">
        <v>#VALUE!</v>
      </c>
      <c r="Q89" s="302">
        <v>16</v>
      </c>
      <c r="R89" s="53" t="s">
        <v>1386</v>
      </c>
      <c r="S89" s="53"/>
      <c r="T89" s="253" t="s">
        <v>1387</v>
      </c>
      <c r="U89" s="289"/>
      <c r="V89" s="53"/>
      <c r="W89" s="278"/>
      <c r="X89" s="256">
        <v>6.00625</v>
      </c>
      <c r="AI89" s="362"/>
      <c r="AJ89" s="392"/>
      <c r="AK89" s="394"/>
      <c r="AL89" s="362">
        <v>2</v>
      </c>
      <c r="AM89" s="364" t="s">
        <v>1532</v>
      </c>
      <c r="AN89" s="366">
        <v>4.077083333333333</v>
      </c>
      <c r="AO89" s="381"/>
      <c r="AP89" s="366">
        <v>2.026388888888889</v>
      </c>
      <c r="AQ89" s="362">
        <v>10</v>
      </c>
      <c r="AR89" s="404"/>
    </row>
    <row r="90" spans="1:44" ht="12.75" customHeight="1">
      <c r="A90" s="207">
        <v>21</v>
      </c>
      <c r="B90" s="207" t="s">
        <v>84</v>
      </c>
      <c r="C90" s="207" t="s">
        <v>32</v>
      </c>
      <c r="D90" s="216">
        <v>0.004550925925925926</v>
      </c>
      <c r="E90" s="212"/>
      <c r="G90" s="318"/>
      <c r="H90" s="444"/>
      <c r="I90" s="444"/>
      <c r="J90" s="225"/>
      <c r="K90" s="319"/>
      <c r="L90" s="216">
        <v>0.004550925925925926</v>
      </c>
      <c r="Q90" s="302"/>
      <c r="R90" s="53" t="s">
        <v>1388</v>
      </c>
      <c r="S90" s="53"/>
      <c r="T90" s="233">
        <v>1.9222222222222223</v>
      </c>
      <c r="U90" s="289"/>
      <c r="V90" s="53"/>
      <c r="W90" s="278"/>
      <c r="X90" s="54"/>
      <c r="AI90" s="363"/>
      <c r="AJ90" s="393"/>
      <c r="AK90" s="395"/>
      <c r="AL90" s="363">
        <v>3</v>
      </c>
      <c r="AM90" s="365" t="s">
        <v>827</v>
      </c>
      <c r="AN90" s="367">
        <v>6.626388888888889</v>
      </c>
      <c r="AO90" s="382"/>
      <c r="AP90" s="367">
        <v>2.5493055555555553</v>
      </c>
      <c r="AQ90" s="363">
        <v>40</v>
      </c>
      <c r="AR90" s="404"/>
    </row>
    <row r="91" spans="1:44" ht="12.75" customHeight="1">
      <c r="A91" s="207">
        <v>22</v>
      </c>
      <c r="B91" s="207" t="s">
        <v>983</v>
      </c>
      <c r="C91" s="207" t="s">
        <v>26</v>
      </c>
      <c r="D91" s="216">
        <v>0.0045532407407407405</v>
      </c>
      <c r="E91" s="212"/>
      <c r="G91" s="318"/>
      <c r="H91" s="444"/>
      <c r="I91" s="444"/>
      <c r="J91" s="225"/>
      <c r="K91" s="319"/>
      <c r="L91" s="216">
        <v>0.0045532407407407405</v>
      </c>
      <c r="Q91" s="302"/>
      <c r="R91" s="253" t="s">
        <v>61</v>
      </c>
      <c r="S91" s="53"/>
      <c r="T91" s="233">
        <v>2.1326388888888888</v>
      </c>
      <c r="U91" s="289">
        <v>27</v>
      </c>
      <c r="V91" s="241">
        <f>SUM(T90:T91)</f>
        <v>4.054861111111111</v>
      </c>
      <c r="W91" s="282"/>
      <c r="X91" s="257" t="s">
        <v>1460</v>
      </c>
      <c r="AI91" s="359">
        <v>19</v>
      </c>
      <c r="AJ91" s="391" t="s">
        <v>1533</v>
      </c>
      <c r="AK91" s="372">
        <v>6.628472222222222</v>
      </c>
      <c r="AL91" s="359">
        <v>1</v>
      </c>
      <c r="AM91" s="360" t="s">
        <v>664</v>
      </c>
      <c r="AN91" s="361">
        <v>2.115972222222222</v>
      </c>
      <c r="AO91" s="383"/>
      <c r="AP91" s="361">
        <v>2.115972222222222</v>
      </c>
      <c r="AQ91" s="359">
        <v>28</v>
      </c>
      <c r="AR91" s="404"/>
    </row>
    <row r="92" spans="5:44" ht="12.75" customHeight="1">
      <c r="E92" s="212"/>
      <c r="G92" s="318"/>
      <c r="H92" s="444"/>
      <c r="I92" s="444"/>
      <c r="J92" s="225"/>
      <c r="K92" s="321"/>
      <c r="L92" s="216">
        <v>0.004564814814814815</v>
      </c>
      <c r="Q92" s="302"/>
      <c r="R92" s="231" t="s">
        <v>1389</v>
      </c>
      <c r="S92" s="231"/>
      <c r="T92" s="232">
        <v>1.951388888888889</v>
      </c>
      <c r="U92" s="291">
        <v>13</v>
      </c>
      <c r="V92" s="247">
        <f>SUM(X89-T91)</f>
        <v>3.873611111111111</v>
      </c>
      <c r="W92" s="280">
        <v>16</v>
      </c>
      <c r="X92" s="258" t="s">
        <v>1459</v>
      </c>
      <c r="AI92" s="362"/>
      <c r="AJ92" s="392"/>
      <c r="AK92" s="394"/>
      <c r="AL92" s="362">
        <v>2</v>
      </c>
      <c r="AM92" s="364" t="s">
        <v>1202</v>
      </c>
      <c r="AN92" s="366">
        <v>4.454861111111112</v>
      </c>
      <c r="AO92" s="381"/>
      <c r="AP92" s="366">
        <v>2.338888888888889</v>
      </c>
      <c r="AQ92" s="362">
        <v>35</v>
      </c>
      <c r="AR92" s="404"/>
    </row>
    <row r="93" spans="1:44" ht="25.5">
      <c r="A93" s="207">
        <v>24</v>
      </c>
      <c r="B93" s="207" t="s">
        <v>253</v>
      </c>
      <c r="C93" s="207" t="s">
        <v>151</v>
      </c>
      <c r="D93" s="216">
        <v>0.004567129629629629</v>
      </c>
      <c r="E93" s="212"/>
      <c r="G93" s="318"/>
      <c r="H93" s="444"/>
      <c r="I93" s="444"/>
      <c r="J93" s="225"/>
      <c r="K93" s="319"/>
      <c r="L93" s="216">
        <v>0.004567129629629629</v>
      </c>
      <c r="Q93" s="302"/>
      <c r="R93" s="53">
        <v>130</v>
      </c>
      <c r="S93" s="53"/>
      <c r="T93" s="253" t="s">
        <v>1390</v>
      </c>
      <c r="U93" s="289"/>
      <c r="V93" s="53"/>
      <c r="W93" s="278"/>
      <c r="X93" s="256">
        <v>6.008333333333333</v>
      </c>
      <c r="AI93" s="363"/>
      <c r="AJ93" s="393"/>
      <c r="AK93" s="395"/>
      <c r="AL93" s="363">
        <v>3</v>
      </c>
      <c r="AM93" s="365" t="s">
        <v>821</v>
      </c>
      <c r="AN93" s="367">
        <v>6.628472222222222</v>
      </c>
      <c r="AO93" s="382"/>
      <c r="AP93" s="367">
        <v>2.173611111111111</v>
      </c>
      <c r="AQ93" s="363">
        <v>24</v>
      </c>
      <c r="AR93" s="404"/>
    </row>
    <row r="94" spans="1:44" ht="12.75" customHeight="1">
      <c r="A94" s="207">
        <v>25</v>
      </c>
      <c r="B94" s="207" t="s">
        <v>75</v>
      </c>
      <c r="C94" s="207" t="s">
        <v>57</v>
      </c>
      <c r="D94" s="216">
        <v>0.004627314814814814</v>
      </c>
      <c r="E94" s="212"/>
      <c r="G94" s="318"/>
      <c r="H94" s="444"/>
      <c r="I94" s="444"/>
      <c r="J94" s="225"/>
      <c r="K94" s="319"/>
      <c r="L94" s="216">
        <v>0.004627314814814814</v>
      </c>
      <c r="Q94" s="302"/>
      <c r="R94" s="53" t="s">
        <v>35</v>
      </c>
      <c r="S94" s="53"/>
      <c r="T94" s="233">
        <v>1.9222222222222223</v>
      </c>
      <c r="U94" s="289">
        <v>13</v>
      </c>
      <c r="V94" s="53"/>
      <c r="W94" s="278"/>
      <c r="X94" s="54"/>
      <c r="AI94" s="359">
        <v>20</v>
      </c>
      <c r="AJ94" s="391" t="s">
        <v>1534</v>
      </c>
      <c r="AK94" s="372">
        <v>6.6819444444444445</v>
      </c>
      <c r="AL94" s="359">
        <v>1</v>
      </c>
      <c r="AM94" s="360" t="s">
        <v>839</v>
      </c>
      <c r="AN94" s="361">
        <v>2.1798611111111112</v>
      </c>
      <c r="AO94" s="383"/>
      <c r="AP94" s="361">
        <v>2.1798611111111112</v>
      </c>
      <c r="AQ94" s="359">
        <v>35</v>
      </c>
      <c r="AR94" s="404"/>
    </row>
    <row r="95" spans="1:44" ht="12.75" customHeight="1">
      <c r="A95" s="207">
        <v>26</v>
      </c>
      <c r="B95" s="207" t="s">
        <v>153</v>
      </c>
      <c r="C95" s="207" t="s">
        <v>39</v>
      </c>
      <c r="D95" s="216">
        <v>0.004652777777777777</v>
      </c>
      <c r="E95" s="212"/>
      <c r="G95" s="318"/>
      <c r="H95" s="444"/>
      <c r="I95" s="444"/>
      <c r="J95" s="225"/>
      <c r="K95" s="319"/>
      <c r="L95" s="216">
        <v>0.004652777777777777</v>
      </c>
      <c r="Q95" s="302"/>
      <c r="R95" s="53" t="s">
        <v>1391</v>
      </c>
      <c r="S95" s="53"/>
      <c r="T95" s="233">
        <v>2.038194444444444</v>
      </c>
      <c r="U95" s="289">
        <v>20</v>
      </c>
      <c r="V95" s="241">
        <f>SUM(T94:T95)</f>
        <v>3.9604166666666663</v>
      </c>
      <c r="W95" s="282">
        <v>15</v>
      </c>
      <c r="X95" s="257" t="s">
        <v>1460</v>
      </c>
      <c r="AI95" s="362"/>
      <c r="AJ95" s="392"/>
      <c r="AK95" s="394"/>
      <c r="AL95" s="362">
        <v>2</v>
      </c>
      <c r="AM95" s="364" t="s">
        <v>837</v>
      </c>
      <c r="AN95" s="366">
        <v>4.499305555555556</v>
      </c>
      <c r="AO95" s="381"/>
      <c r="AP95" s="366">
        <v>2.319444444444444</v>
      </c>
      <c r="AQ95" s="362">
        <v>34</v>
      </c>
      <c r="AR95" s="404"/>
    </row>
    <row r="96" spans="1:44" ht="25.5" customHeight="1">
      <c r="A96" s="207">
        <v>27</v>
      </c>
      <c r="B96" s="207" t="s">
        <v>160</v>
      </c>
      <c r="C96" s="207" t="s">
        <v>161</v>
      </c>
      <c r="D96" s="216">
        <v>0.00466087962962963</v>
      </c>
      <c r="E96" s="212"/>
      <c r="G96" s="318"/>
      <c r="H96" s="444"/>
      <c r="I96" s="444"/>
      <c r="J96" s="225"/>
      <c r="K96" s="319"/>
      <c r="L96" s="216">
        <v>0.00466087962962963</v>
      </c>
      <c r="Q96" s="302"/>
      <c r="R96" s="53" t="s">
        <v>1259</v>
      </c>
      <c r="S96" s="53"/>
      <c r="T96" s="53"/>
      <c r="U96" s="289"/>
      <c r="V96" s="53"/>
      <c r="W96" s="278"/>
      <c r="X96" s="54"/>
      <c r="AI96" s="363"/>
      <c r="AJ96" s="393"/>
      <c r="AK96" s="395"/>
      <c r="AL96" s="363">
        <v>3</v>
      </c>
      <c r="AM96" s="365" t="s">
        <v>815</v>
      </c>
      <c r="AN96" s="367">
        <v>6.6819444444444445</v>
      </c>
      <c r="AO96" s="382"/>
      <c r="AP96" s="367">
        <v>2.182638888888889</v>
      </c>
      <c r="AQ96" s="363">
        <v>26</v>
      </c>
      <c r="AR96" s="404"/>
    </row>
    <row r="97" spans="1:44" ht="38.25">
      <c r="A97" s="207">
        <v>28</v>
      </c>
      <c r="B97" s="207" t="s">
        <v>170</v>
      </c>
      <c r="C97" s="207" t="s">
        <v>151</v>
      </c>
      <c r="D97" s="216">
        <v>0.004415509259259259</v>
      </c>
      <c r="E97" s="212"/>
      <c r="G97" s="318"/>
      <c r="H97" s="444"/>
      <c r="I97" s="444"/>
      <c r="J97" s="225"/>
      <c r="K97" s="319"/>
      <c r="L97" s="216">
        <v>0.004415509259259259</v>
      </c>
      <c r="Q97" s="302"/>
      <c r="R97" s="231" t="s">
        <v>1392</v>
      </c>
      <c r="S97" s="231"/>
      <c r="T97" s="232">
        <v>2.0479166666666666</v>
      </c>
      <c r="U97" s="291"/>
      <c r="V97" s="247">
        <f>SUM(X93-T95)</f>
        <v>3.9701388888888887</v>
      </c>
      <c r="W97" s="280">
        <v>20</v>
      </c>
      <c r="X97" s="258" t="s">
        <v>1459</v>
      </c>
      <c r="AI97" s="359">
        <v>21</v>
      </c>
      <c r="AJ97" s="391" t="s">
        <v>1535</v>
      </c>
      <c r="AK97" s="372">
        <v>6.73125</v>
      </c>
      <c r="AL97" s="359">
        <v>1</v>
      </c>
      <c r="AM97" s="360" t="s">
        <v>911</v>
      </c>
      <c r="AN97" s="361">
        <v>2.077777777777778</v>
      </c>
      <c r="AO97" s="383"/>
      <c r="AP97" s="361">
        <v>2.077777777777778</v>
      </c>
      <c r="AQ97" s="359">
        <v>23</v>
      </c>
      <c r="AR97" s="404"/>
    </row>
    <row r="98" spans="1:44" ht="12.75" customHeight="1">
      <c r="A98" s="207">
        <v>29</v>
      </c>
      <c r="B98" s="207" t="s">
        <v>111</v>
      </c>
      <c r="C98" s="207" t="s">
        <v>50</v>
      </c>
      <c r="D98" s="216">
        <v>0.004827546296296296</v>
      </c>
      <c r="E98" s="212"/>
      <c r="G98" s="318"/>
      <c r="H98" s="444"/>
      <c r="I98" s="444"/>
      <c r="J98" s="225"/>
      <c r="K98" s="319"/>
      <c r="L98" s="216">
        <v>0.004827546296296296</v>
      </c>
      <c r="Q98" s="302"/>
      <c r="R98" s="53">
        <v>138</v>
      </c>
      <c r="S98" s="53"/>
      <c r="T98" s="253" t="s">
        <v>1393</v>
      </c>
      <c r="U98" s="289"/>
      <c r="V98" s="53"/>
      <c r="W98" s="278"/>
      <c r="X98" s="256">
        <v>6.011111111111112</v>
      </c>
      <c r="AI98" s="362"/>
      <c r="AJ98" s="392"/>
      <c r="AK98" s="394"/>
      <c r="AL98" s="362">
        <v>2</v>
      </c>
      <c r="AM98" s="364" t="s">
        <v>793</v>
      </c>
      <c r="AN98" s="366">
        <v>4.465277777777778</v>
      </c>
      <c r="AO98" s="381"/>
      <c r="AP98" s="366">
        <v>2.3875</v>
      </c>
      <c r="AQ98" s="362">
        <v>40</v>
      </c>
      <c r="AR98" s="404"/>
    </row>
    <row r="99" spans="1:44" ht="12.75" customHeight="1">
      <c r="A99" s="207">
        <v>30</v>
      </c>
      <c r="B99" s="207" t="s">
        <v>178</v>
      </c>
      <c r="C99" s="207" t="s">
        <v>179</v>
      </c>
      <c r="D99" s="216">
        <v>0.004939814814814814</v>
      </c>
      <c r="E99" s="212"/>
      <c r="G99" s="318"/>
      <c r="H99" s="444"/>
      <c r="I99" s="444"/>
      <c r="J99" s="225"/>
      <c r="K99" s="319"/>
      <c r="L99" s="216">
        <v>0.004939814814814814</v>
      </c>
      <c r="Q99" s="302"/>
      <c r="R99" s="53" t="s">
        <v>1394</v>
      </c>
      <c r="S99" s="53"/>
      <c r="T99" s="233">
        <v>1.9854166666666666</v>
      </c>
      <c r="U99" s="289"/>
      <c r="V99" s="53"/>
      <c r="W99" s="278"/>
      <c r="X99" s="54"/>
      <c r="AI99" s="363"/>
      <c r="AJ99" s="393"/>
      <c r="AK99" s="395"/>
      <c r="AL99" s="363">
        <v>3</v>
      </c>
      <c r="AM99" s="365" t="s">
        <v>959</v>
      </c>
      <c r="AN99" s="367">
        <v>6.73125</v>
      </c>
      <c r="AO99" s="382"/>
      <c r="AP99" s="367">
        <v>2.265972222222222</v>
      </c>
      <c r="AQ99" s="363">
        <v>33</v>
      </c>
      <c r="AR99" s="404"/>
    </row>
    <row r="100" spans="1:44" ht="38.25" customHeight="1">
      <c r="A100" s="207">
        <v>31</v>
      </c>
      <c r="B100" s="207" t="s">
        <v>188</v>
      </c>
      <c r="C100" s="207" t="s">
        <v>161</v>
      </c>
      <c r="D100" s="216">
        <v>0.0050416666666666665</v>
      </c>
      <c r="E100" s="212"/>
      <c r="G100" s="318"/>
      <c r="H100" s="444"/>
      <c r="I100" s="444"/>
      <c r="J100" s="225"/>
      <c r="K100" s="319"/>
      <c r="L100" s="216">
        <v>0.0050416666666666665</v>
      </c>
      <c r="Q100" s="302"/>
      <c r="R100" s="53" t="s">
        <v>1395</v>
      </c>
      <c r="S100" s="53"/>
      <c r="T100" s="233">
        <v>2.069444444444444</v>
      </c>
      <c r="U100" s="289">
        <v>24</v>
      </c>
      <c r="V100" s="241">
        <f>SUM(T99:T100)</f>
        <v>4.05486111111111</v>
      </c>
      <c r="W100" s="282"/>
      <c r="X100" s="257" t="s">
        <v>1460</v>
      </c>
      <c r="AI100" s="359">
        <v>22</v>
      </c>
      <c r="AJ100" s="391" t="s">
        <v>1536</v>
      </c>
      <c r="AK100" s="372">
        <v>6.740972222222222</v>
      </c>
      <c r="AL100" s="359">
        <v>1</v>
      </c>
      <c r="AM100" s="360" t="s">
        <v>871</v>
      </c>
      <c r="AN100" s="361">
        <v>2.388888888888889</v>
      </c>
      <c r="AO100" s="383"/>
      <c r="AP100" s="361">
        <v>2.388888888888889</v>
      </c>
      <c r="AQ100" s="359">
        <v>41</v>
      </c>
      <c r="AR100" s="404"/>
    </row>
    <row r="101" spans="1:44" ht="12.75" customHeight="1">
      <c r="A101" s="207">
        <v>32</v>
      </c>
      <c r="B101" s="207" t="s">
        <v>171</v>
      </c>
      <c r="C101" s="207" t="s">
        <v>158</v>
      </c>
      <c r="D101" s="216">
        <v>0.005078703703703704</v>
      </c>
      <c r="E101" s="212"/>
      <c r="G101" s="318"/>
      <c r="H101" s="444"/>
      <c r="I101" s="444"/>
      <c r="J101" s="225"/>
      <c r="K101" s="319"/>
      <c r="L101" s="216">
        <v>0.005078703703703704</v>
      </c>
      <c r="Q101" s="302"/>
      <c r="R101" s="231" t="s">
        <v>1396</v>
      </c>
      <c r="S101" s="231"/>
      <c r="T101" s="232">
        <v>1.9555555555555555</v>
      </c>
      <c r="U101" s="291">
        <v>14</v>
      </c>
      <c r="V101" s="247">
        <f>SUM(X98-T100)</f>
        <v>3.9416666666666678</v>
      </c>
      <c r="W101" s="280">
        <v>19</v>
      </c>
      <c r="X101" s="258" t="s">
        <v>1459</v>
      </c>
      <c r="AI101" s="362"/>
      <c r="AJ101" s="392"/>
      <c r="AK101" s="394"/>
      <c r="AL101" s="362">
        <v>2</v>
      </c>
      <c r="AM101" s="364" t="s">
        <v>811</v>
      </c>
      <c r="AN101" s="366">
        <v>4.670138888888888</v>
      </c>
      <c r="AO101" s="381"/>
      <c r="AP101" s="366">
        <v>2.28125</v>
      </c>
      <c r="AQ101" s="362">
        <v>31</v>
      </c>
      <c r="AR101" s="404"/>
    </row>
    <row r="102" spans="1:44" ht="12.75" customHeight="1">
      <c r="A102" s="207">
        <v>33</v>
      </c>
      <c r="B102" s="207" t="s">
        <v>205</v>
      </c>
      <c r="C102" s="207" t="s">
        <v>206</v>
      </c>
      <c r="D102" s="216">
        <v>0.005126157407407407</v>
      </c>
      <c r="E102" s="212"/>
      <c r="G102" s="318"/>
      <c r="H102" s="444"/>
      <c r="I102" s="444"/>
      <c r="J102" s="225"/>
      <c r="K102" s="319"/>
      <c r="L102" s="216">
        <v>0.005126157407407407</v>
      </c>
      <c r="Q102" s="302">
        <v>17</v>
      </c>
      <c r="R102" s="53" t="s">
        <v>1397</v>
      </c>
      <c r="S102" s="53"/>
      <c r="T102" s="253" t="s">
        <v>114</v>
      </c>
      <c r="U102" s="289"/>
      <c r="V102" s="53"/>
      <c r="W102" s="278"/>
      <c r="X102" s="256">
        <v>6.077777777777778</v>
      </c>
      <c r="AI102" s="363"/>
      <c r="AJ102" s="393"/>
      <c r="AK102" s="395"/>
      <c r="AL102" s="363">
        <v>3</v>
      </c>
      <c r="AM102" s="365" t="s">
        <v>789</v>
      </c>
      <c r="AN102" s="367">
        <v>6.740972222222222</v>
      </c>
      <c r="AO102" s="382"/>
      <c r="AP102" s="367">
        <v>2.0708333333333333</v>
      </c>
      <c r="AQ102" s="363">
        <v>10</v>
      </c>
      <c r="AR102" s="404"/>
    </row>
    <row r="103" spans="1:44" ht="12.75" customHeight="1">
      <c r="A103" s="207">
        <v>34</v>
      </c>
      <c r="B103" s="207" t="s">
        <v>22</v>
      </c>
      <c r="C103" s="207" t="s">
        <v>23</v>
      </c>
      <c r="D103" s="216">
        <v>0.00512962962962963</v>
      </c>
      <c r="E103" s="212"/>
      <c r="G103" s="318"/>
      <c r="H103" s="444"/>
      <c r="I103" s="444"/>
      <c r="J103" s="225"/>
      <c r="K103" s="319"/>
      <c r="L103" s="216">
        <v>0.00512962962962963</v>
      </c>
      <c r="Q103" s="302"/>
      <c r="R103" s="53" t="s">
        <v>1398</v>
      </c>
      <c r="S103" s="53"/>
      <c r="T103" s="233">
        <v>1.9215277777777777</v>
      </c>
      <c r="U103" s="289"/>
      <c r="V103" s="53"/>
      <c r="W103" s="278"/>
      <c r="X103" s="54"/>
      <c r="AI103" s="359"/>
      <c r="AJ103" s="391" t="s">
        <v>1537</v>
      </c>
      <c r="AK103" s="372">
        <v>6.758333333333333</v>
      </c>
      <c r="AL103" s="359">
        <v>1</v>
      </c>
      <c r="AM103" s="360" t="s">
        <v>955</v>
      </c>
      <c r="AN103" s="361">
        <v>2.047222222222222</v>
      </c>
      <c r="AO103" s="383"/>
      <c r="AP103" s="361">
        <v>2.047222222222222</v>
      </c>
      <c r="AQ103" s="359">
        <v>18</v>
      </c>
      <c r="AR103" s="404"/>
    </row>
    <row r="104" spans="1:44" ht="12.75" customHeight="1">
      <c r="A104" s="207">
        <v>35</v>
      </c>
      <c r="B104" s="207" t="s">
        <v>182</v>
      </c>
      <c r="C104" s="207" t="s">
        <v>39</v>
      </c>
      <c r="D104" s="216">
        <v>0.00527662037037037</v>
      </c>
      <c r="E104" s="212"/>
      <c r="G104" s="318"/>
      <c r="H104" s="444"/>
      <c r="I104" s="444"/>
      <c r="J104" s="225"/>
      <c r="K104" s="319"/>
      <c r="L104" s="216">
        <v>0.00527662037037037</v>
      </c>
      <c r="Q104" s="302"/>
      <c r="R104" s="53" t="s">
        <v>113</v>
      </c>
      <c r="S104" s="53"/>
      <c r="T104" s="233">
        <v>2.057638888888889</v>
      </c>
      <c r="U104" s="294">
        <v>23</v>
      </c>
      <c r="V104" s="241">
        <f>SUM(T103:T104)</f>
        <v>3.979166666666667</v>
      </c>
      <c r="W104" s="282">
        <v>22</v>
      </c>
      <c r="X104" s="257" t="s">
        <v>1460</v>
      </c>
      <c r="AI104" s="362"/>
      <c r="AJ104" s="392"/>
      <c r="AK104" s="394"/>
      <c r="AL104" s="362">
        <v>2</v>
      </c>
      <c r="AM104" s="364" t="s">
        <v>1538</v>
      </c>
      <c r="AN104" s="366">
        <v>4.313888888888889</v>
      </c>
      <c r="AO104" s="381"/>
      <c r="AP104" s="366">
        <v>2.2666666666666666</v>
      </c>
      <c r="AQ104" s="362">
        <v>30</v>
      </c>
      <c r="AR104" s="404"/>
    </row>
    <row r="105" spans="1:44" ht="12.75" customHeight="1">
      <c r="A105" s="207">
        <v>36</v>
      </c>
      <c r="B105" s="207" t="s">
        <v>224</v>
      </c>
      <c r="C105" s="207" t="s">
        <v>216</v>
      </c>
      <c r="D105" s="216">
        <v>0.00528125</v>
      </c>
      <c r="E105" s="212"/>
      <c r="G105" s="318"/>
      <c r="H105" s="444"/>
      <c r="I105" s="444"/>
      <c r="J105" s="225"/>
      <c r="K105" s="319"/>
      <c r="L105" s="216">
        <v>0.00528125</v>
      </c>
      <c r="Q105" s="302"/>
      <c r="R105" s="231" t="s">
        <v>1399</v>
      </c>
      <c r="S105" s="231"/>
      <c r="T105" s="232">
        <v>2.098611111111111</v>
      </c>
      <c r="U105" s="291"/>
      <c r="V105" s="247">
        <f>SUM(X102-T104)</f>
        <v>4.020138888888889</v>
      </c>
      <c r="W105" s="280">
        <v>22</v>
      </c>
      <c r="X105" s="258" t="s">
        <v>1459</v>
      </c>
      <c r="AI105" s="363"/>
      <c r="AJ105" s="393"/>
      <c r="AK105" s="395"/>
      <c r="AL105" s="363">
        <v>3</v>
      </c>
      <c r="AM105" s="365" t="s">
        <v>706</v>
      </c>
      <c r="AN105" s="367">
        <v>6.758333333333333</v>
      </c>
      <c r="AO105" s="382"/>
      <c r="AP105" s="367">
        <v>2.444444444444444</v>
      </c>
      <c r="AQ105" s="363">
        <v>37</v>
      </c>
      <c r="AR105" s="404"/>
    </row>
    <row r="106" spans="1:44" ht="12.75" customHeight="1">
      <c r="A106" s="207">
        <v>37</v>
      </c>
      <c r="B106" s="207" t="s">
        <v>214</v>
      </c>
      <c r="C106" s="207" t="s">
        <v>206</v>
      </c>
      <c r="D106" s="216">
        <v>0.0006516203703703702</v>
      </c>
      <c r="E106" s="212"/>
      <c r="G106" s="318"/>
      <c r="H106" s="444"/>
      <c r="I106" s="444"/>
      <c r="J106" s="225"/>
      <c r="K106" s="319"/>
      <c r="L106" s="216">
        <v>0.0006516203703703702</v>
      </c>
      <c r="Q106" s="302">
        <v>18</v>
      </c>
      <c r="R106" s="53" t="s">
        <v>1400</v>
      </c>
      <c r="S106" s="53"/>
      <c r="T106" s="253" t="s">
        <v>1401</v>
      </c>
      <c r="U106" s="289"/>
      <c r="V106" s="53"/>
      <c r="W106" s="278"/>
      <c r="X106" s="256">
        <v>6.134722222222222</v>
      </c>
      <c r="AI106" s="359">
        <v>23</v>
      </c>
      <c r="AJ106" s="391" t="s">
        <v>1539</v>
      </c>
      <c r="AK106" s="372">
        <v>6.817361111111111</v>
      </c>
      <c r="AL106" s="359">
        <v>1</v>
      </c>
      <c r="AM106" s="360" t="s">
        <v>759</v>
      </c>
      <c r="AN106" s="361">
        <v>2.182638888888889</v>
      </c>
      <c r="AO106" s="383"/>
      <c r="AP106" s="361">
        <v>2.182638888888889</v>
      </c>
      <c r="AQ106" s="359">
        <v>36</v>
      </c>
      <c r="AR106" s="404"/>
    </row>
    <row r="107" spans="1:44" ht="12.75" customHeight="1">
      <c r="A107" s="207">
        <v>38</v>
      </c>
      <c r="B107" s="207" t="s">
        <v>103</v>
      </c>
      <c r="C107" s="207" t="s">
        <v>57</v>
      </c>
      <c r="D107" s="216">
        <v>0.005408564814814815</v>
      </c>
      <c r="E107" s="212"/>
      <c r="G107" s="318"/>
      <c r="H107" s="444"/>
      <c r="I107" s="444"/>
      <c r="J107" s="225"/>
      <c r="K107" s="319"/>
      <c r="L107" s="216">
        <v>0.005408564814814815</v>
      </c>
      <c r="Q107" s="302"/>
      <c r="R107" s="53" t="s">
        <v>1402</v>
      </c>
      <c r="S107" s="53"/>
      <c r="T107" s="269">
        <v>1.8</v>
      </c>
      <c r="U107" s="295">
        <v>5</v>
      </c>
      <c r="V107" s="53"/>
      <c r="W107" s="278"/>
      <c r="X107" s="54"/>
      <c r="AI107" s="362"/>
      <c r="AJ107" s="392"/>
      <c r="AK107" s="394"/>
      <c r="AL107" s="362">
        <v>2</v>
      </c>
      <c r="AM107" s="364" t="s">
        <v>833</v>
      </c>
      <c r="AN107" s="366">
        <v>4.5673611111111105</v>
      </c>
      <c r="AO107" s="381"/>
      <c r="AP107" s="366">
        <v>2.3847222222222224</v>
      </c>
      <c r="AQ107" s="362">
        <v>39</v>
      </c>
      <c r="AR107" s="404"/>
    </row>
    <row r="108" spans="1:44" ht="12.75" customHeight="1">
      <c r="A108" s="207">
        <v>39</v>
      </c>
      <c r="B108" s="207" t="s">
        <v>235</v>
      </c>
      <c r="C108" s="207" t="s">
        <v>179</v>
      </c>
      <c r="D108" s="216">
        <v>0.005447916666666667</v>
      </c>
      <c r="E108" s="212"/>
      <c r="G108" s="318"/>
      <c r="H108" s="444"/>
      <c r="I108" s="444"/>
      <c r="J108" s="225"/>
      <c r="K108" s="319"/>
      <c r="L108" s="216">
        <v>0.005447916666666667</v>
      </c>
      <c r="Q108" s="302"/>
      <c r="R108" s="53" t="s">
        <v>1403</v>
      </c>
      <c r="S108" s="53"/>
      <c r="T108" s="233">
        <v>2.163194444444444</v>
      </c>
      <c r="U108" s="289">
        <v>28</v>
      </c>
      <c r="V108" s="241">
        <f>SUM(T107:T108)</f>
        <v>3.9631944444444445</v>
      </c>
      <c r="W108" s="282">
        <v>16</v>
      </c>
      <c r="X108" s="257" t="s">
        <v>1460</v>
      </c>
      <c r="AI108" s="363"/>
      <c r="AJ108" s="393"/>
      <c r="AK108" s="395"/>
      <c r="AL108" s="363">
        <v>3</v>
      </c>
      <c r="AM108" s="365" t="s">
        <v>750</v>
      </c>
      <c r="AN108" s="367">
        <v>6.817361111111111</v>
      </c>
      <c r="AO108" s="382"/>
      <c r="AP108" s="367">
        <v>2.25</v>
      </c>
      <c r="AQ108" s="363">
        <v>32</v>
      </c>
      <c r="AR108" s="404"/>
    </row>
    <row r="109" spans="1:44" ht="12.75" customHeight="1">
      <c r="A109" s="207">
        <v>40</v>
      </c>
      <c r="B109" s="207" t="s">
        <v>208</v>
      </c>
      <c r="C109" s="207" t="s">
        <v>194</v>
      </c>
      <c r="D109" s="216">
        <v>0.005451388888888888</v>
      </c>
      <c r="E109" s="212"/>
      <c r="G109" s="318"/>
      <c r="H109" s="444"/>
      <c r="I109" s="444"/>
      <c r="J109" s="225"/>
      <c r="K109" s="319"/>
      <c r="L109" s="216">
        <v>0.005451388888888888</v>
      </c>
      <c r="Q109" s="302"/>
      <c r="R109" s="231" t="s">
        <v>176</v>
      </c>
      <c r="S109" s="231"/>
      <c r="T109" s="231" t="s">
        <v>1404</v>
      </c>
      <c r="U109" s="291"/>
      <c r="V109" s="247">
        <f>SUM(X106-T108)</f>
        <v>3.9715277777777778</v>
      </c>
      <c r="W109" s="280">
        <v>21</v>
      </c>
      <c r="X109" s="258" t="s">
        <v>1459</v>
      </c>
      <c r="AI109" s="359"/>
      <c r="AJ109" s="391" t="s">
        <v>1540</v>
      </c>
      <c r="AK109" s="372">
        <v>6.9375</v>
      </c>
      <c r="AL109" s="359">
        <v>1</v>
      </c>
      <c r="AM109" s="360" t="s">
        <v>893</v>
      </c>
      <c r="AN109" s="361">
        <v>2.1166666666666667</v>
      </c>
      <c r="AO109" s="383"/>
      <c r="AP109" s="361">
        <v>2.1166666666666667</v>
      </c>
      <c r="AQ109" s="359">
        <v>30</v>
      </c>
      <c r="AR109" s="404"/>
    </row>
    <row r="110" spans="1:44" ht="12.75" customHeight="1">
      <c r="A110" s="207">
        <v>41</v>
      </c>
      <c r="B110" s="207" t="s">
        <v>250</v>
      </c>
      <c r="C110" s="207" t="s">
        <v>117</v>
      </c>
      <c r="D110" s="216">
        <v>0.005462962962962964</v>
      </c>
      <c r="E110" s="212"/>
      <c r="G110" s="318"/>
      <c r="H110" s="444"/>
      <c r="I110" s="444"/>
      <c r="J110" s="225"/>
      <c r="K110" s="319"/>
      <c r="L110" s="216">
        <v>0.005462962962962964</v>
      </c>
      <c r="Q110" s="302">
        <v>19</v>
      </c>
      <c r="R110" s="53" t="s">
        <v>1405</v>
      </c>
      <c r="S110" s="53"/>
      <c r="T110" s="253" t="s">
        <v>1406</v>
      </c>
      <c r="U110" s="289"/>
      <c r="V110" s="53"/>
      <c r="W110" s="278"/>
      <c r="X110" s="256">
        <v>6.3381944444444445</v>
      </c>
      <c r="AI110" s="362"/>
      <c r="AJ110" s="392"/>
      <c r="AK110" s="394"/>
      <c r="AL110" s="362">
        <v>2</v>
      </c>
      <c r="AM110" s="364" t="s">
        <v>900</v>
      </c>
      <c r="AN110" s="366">
        <v>4.802777777777778</v>
      </c>
      <c r="AO110" s="381"/>
      <c r="AP110" s="366">
        <v>2.6861111111111113</v>
      </c>
      <c r="AQ110" s="362">
        <v>45</v>
      </c>
      <c r="AR110" s="404"/>
    </row>
    <row r="111" spans="1:44" ht="12.75" customHeight="1">
      <c r="A111" s="207">
        <v>42</v>
      </c>
      <c r="B111" s="207" t="s">
        <v>215</v>
      </c>
      <c r="C111" s="207" t="s">
        <v>216</v>
      </c>
      <c r="D111" s="216">
        <v>0.005508101851851852</v>
      </c>
      <c r="E111" s="212"/>
      <c r="G111" s="318"/>
      <c r="H111" s="444"/>
      <c r="I111" s="444"/>
      <c r="J111" s="225"/>
      <c r="K111" s="319"/>
      <c r="L111" s="216">
        <v>0.005508101851851852</v>
      </c>
      <c r="Q111" s="302"/>
      <c r="R111" s="53" t="s">
        <v>1407</v>
      </c>
      <c r="S111" s="53"/>
      <c r="T111" s="233">
        <v>2.259027777777778</v>
      </c>
      <c r="U111" s="289"/>
      <c r="V111" s="53"/>
      <c r="W111" s="278"/>
      <c r="X111" s="54"/>
      <c r="AI111" s="363"/>
      <c r="AJ111" s="393"/>
      <c r="AK111" s="395"/>
      <c r="AL111" s="363">
        <v>3</v>
      </c>
      <c r="AM111" s="365" t="s">
        <v>704</v>
      </c>
      <c r="AN111" s="367">
        <v>6.9375</v>
      </c>
      <c r="AO111" s="382"/>
      <c r="AP111" s="367">
        <v>2.1347222222222224</v>
      </c>
      <c r="AQ111" s="363">
        <v>19</v>
      </c>
      <c r="AR111" s="404"/>
    </row>
    <row r="112" spans="1:44" ht="25.5">
      <c r="A112" s="207">
        <v>42</v>
      </c>
      <c r="B112" s="207" t="s">
        <v>210</v>
      </c>
      <c r="C112" s="207" t="s">
        <v>179</v>
      </c>
      <c r="D112" s="216">
        <v>0.005508101851851852</v>
      </c>
      <c r="E112" s="212"/>
      <c r="G112" s="318"/>
      <c r="H112" s="444"/>
      <c r="I112" s="444"/>
      <c r="J112" s="225"/>
      <c r="K112" s="319"/>
      <c r="L112" s="216">
        <v>0.005508101851851852</v>
      </c>
      <c r="Q112" s="302"/>
      <c r="R112" s="53" t="s">
        <v>1408</v>
      </c>
      <c r="S112" s="53"/>
      <c r="T112" s="233">
        <v>1.7958333333333334</v>
      </c>
      <c r="U112" s="289" t="s">
        <v>1455</v>
      </c>
      <c r="V112" s="241">
        <f>SUM(T111:T112)</f>
        <v>4.054861111111111</v>
      </c>
      <c r="W112" s="282"/>
      <c r="X112" s="257" t="s">
        <v>1460</v>
      </c>
      <c r="AI112" s="359"/>
      <c r="AJ112" s="391" t="s">
        <v>1541</v>
      </c>
      <c r="AK112" s="372">
        <v>6.978472222222222</v>
      </c>
      <c r="AL112" s="359">
        <v>1</v>
      </c>
      <c r="AM112" s="360" t="s">
        <v>835</v>
      </c>
      <c r="AN112" s="361">
        <v>2.045138888888889</v>
      </c>
      <c r="AO112" s="383"/>
      <c r="AP112" s="361">
        <v>2.045138888888889</v>
      </c>
      <c r="AQ112" s="359">
        <v>17</v>
      </c>
      <c r="AR112" s="404"/>
    </row>
    <row r="113" spans="1:44" ht="12.75" customHeight="1">
      <c r="A113" s="207">
        <v>44</v>
      </c>
      <c r="B113" s="207" t="s">
        <v>191</v>
      </c>
      <c r="C113" s="207" t="s">
        <v>50</v>
      </c>
      <c r="D113" s="216">
        <v>0.005645833333333333</v>
      </c>
      <c r="E113" s="212"/>
      <c r="G113" s="318"/>
      <c r="H113" s="444"/>
      <c r="I113" s="444"/>
      <c r="J113" s="225"/>
      <c r="K113" s="319"/>
      <c r="L113" s="216">
        <v>0.005645833333333333</v>
      </c>
      <c r="Q113" s="302"/>
      <c r="R113" s="231" t="s">
        <v>1409</v>
      </c>
      <c r="S113" s="231"/>
      <c r="T113" s="232">
        <v>2.2819444444444446</v>
      </c>
      <c r="U113" s="291"/>
      <c r="V113" s="247">
        <f>SUM(X110-T112)</f>
        <v>4.542361111111111</v>
      </c>
      <c r="W113" s="280"/>
      <c r="X113" s="258" t="s">
        <v>1459</v>
      </c>
      <c r="AI113" s="362"/>
      <c r="AJ113" s="392"/>
      <c r="AK113" s="394"/>
      <c r="AL113" s="362">
        <v>2</v>
      </c>
      <c r="AM113" s="364" t="s">
        <v>803</v>
      </c>
      <c r="AN113" s="366">
        <v>4.4111111111111105</v>
      </c>
      <c r="AO113" s="381"/>
      <c r="AP113" s="366">
        <v>2.365972222222222</v>
      </c>
      <c r="AQ113" s="362">
        <v>36</v>
      </c>
      <c r="AR113" s="404"/>
    </row>
    <row r="114" spans="1:44" ht="12.75" customHeight="1">
      <c r="A114" s="207">
        <v>45</v>
      </c>
      <c r="B114" s="207" t="s">
        <v>136</v>
      </c>
      <c r="C114" s="207" t="s">
        <v>65</v>
      </c>
      <c r="D114" s="216">
        <v>0.0056539351851851855</v>
      </c>
      <c r="E114" s="212"/>
      <c r="G114" s="318"/>
      <c r="H114" s="444"/>
      <c r="I114" s="444"/>
      <c r="J114" s="225"/>
      <c r="K114" s="319"/>
      <c r="L114" s="216">
        <v>0.0056539351851851855</v>
      </c>
      <c r="Q114" s="302">
        <v>20</v>
      </c>
      <c r="R114" s="53" t="s">
        <v>1410</v>
      </c>
      <c r="S114" s="53"/>
      <c r="T114" s="253" t="s">
        <v>1411</v>
      </c>
      <c r="U114" s="289"/>
      <c r="V114" s="53"/>
      <c r="W114" s="278"/>
      <c r="X114" s="256">
        <v>6.354861111111112</v>
      </c>
      <c r="AI114" s="363"/>
      <c r="AJ114" s="393"/>
      <c r="AK114" s="395"/>
      <c r="AL114" s="363">
        <v>3</v>
      </c>
      <c r="AM114" s="365" t="s">
        <v>778</v>
      </c>
      <c r="AN114" s="367">
        <v>6.978472222222222</v>
      </c>
      <c r="AO114" s="382"/>
      <c r="AP114" s="367">
        <v>2.567361111111111</v>
      </c>
      <c r="AQ114" s="363">
        <v>41</v>
      </c>
      <c r="AR114" s="404"/>
    </row>
    <row r="115" spans="1:44" ht="25.5" customHeight="1">
      <c r="A115" s="207">
        <v>46</v>
      </c>
      <c r="B115" s="207" t="s">
        <v>220</v>
      </c>
      <c r="C115" s="207" t="s">
        <v>194</v>
      </c>
      <c r="D115" s="216">
        <v>0.005668981481481482</v>
      </c>
      <c r="E115" s="212"/>
      <c r="G115" s="318"/>
      <c r="H115" s="444"/>
      <c r="I115" s="444"/>
      <c r="J115" s="225"/>
      <c r="K115" s="319"/>
      <c r="L115" s="216">
        <v>0.005668981481481482</v>
      </c>
      <c r="Q115" s="302"/>
      <c r="R115" s="53" t="s">
        <v>1412</v>
      </c>
      <c r="S115" s="53"/>
      <c r="T115" s="233">
        <v>1.9208333333333334</v>
      </c>
      <c r="U115" s="289"/>
      <c r="V115" s="53"/>
      <c r="W115" s="278"/>
      <c r="X115" s="54"/>
      <c r="AI115" s="359"/>
      <c r="AJ115" s="391" t="s">
        <v>1542</v>
      </c>
      <c r="AK115" s="372">
        <v>7.182638888888889</v>
      </c>
      <c r="AL115" s="359">
        <v>1</v>
      </c>
      <c r="AM115" s="360" t="s">
        <v>846</v>
      </c>
      <c r="AN115" s="361">
        <v>2.2020833333333334</v>
      </c>
      <c r="AO115" s="383"/>
      <c r="AP115" s="361">
        <v>2.2020833333333334</v>
      </c>
      <c r="AQ115" s="359">
        <v>40</v>
      </c>
      <c r="AR115" s="404"/>
    </row>
    <row r="116" spans="1:44" ht="12.75" customHeight="1">
      <c r="A116" s="207">
        <v>47</v>
      </c>
      <c r="B116" s="207" t="s">
        <v>196</v>
      </c>
      <c r="C116" s="207" t="s">
        <v>161</v>
      </c>
      <c r="D116" s="216">
        <v>0.005885416666666666</v>
      </c>
      <c r="E116" s="212"/>
      <c r="G116" s="318"/>
      <c r="H116" s="444"/>
      <c r="I116" s="444"/>
      <c r="J116" s="225"/>
      <c r="K116" s="319"/>
      <c r="L116" s="216">
        <v>0.005885416666666666</v>
      </c>
      <c r="Q116" s="302"/>
      <c r="R116" s="53" t="s">
        <v>1413</v>
      </c>
      <c r="S116" s="53"/>
      <c r="T116" s="233">
        <v>2.0701388888888888</v>
      </c>
      <c r="U116" s="289">
        <v>25</v>
      </c>
      <c r="V116" s="241">
        <f>SUM(T115:T116)</f>
        <v>3.990972222222222</v>
      </c>
      <c r="W116" s="282">
        <v>23</v>
      </c>
      <c r="X116" s="257" t="s">
        <v>1460</v>
      </c>
      <c r="AI116" s="362"/>
      <c r="AJ116" s="392"/>
      <c r="AK116" s="394"/>
      <c r="AL116" s="362">
        <v>2</v>
      </c>
      <c r="AM116" s="364" t="s">
        <v>858</v>
      </c>
      <c r="AN116" s="366">
        <v>4.850694444444445</v>
      </c>
      <c r="AO116" s="381"/>
      <c r="AP116" s="366">
        <v>2.6486111111111112</v>
      </c>
      <c r="AQ116" s="362">
        <v>43</v>
      </c>
      <c r="AR116" s="404"/>
    </row>
    <row r="117" spans="1:44" ht="12.75" customHeight="1">
      <c r="A117" s="207">
        <v>48</v>
      </c>
      <c r="B117" s="207" t="s">
        <v>218</v>
      </c>
      <c r="C117" s="207" t="s">
        <v>194</v>
      </c>
      <c r="D117" s="216">
        <v>0.0059479166666666665</v>
      </c>
      <c r="E117" s="212"/>
      <c r="G117" s="318"/>
      <c r="H117" s="444"/>
      <c r="I117" s="444"/>
      <c r="J117" s="225"/>
      <c r="K117" s="319"/>
      <c r="L117" s="216">
        <v>0.0059479166666666665</v>
      </c>
      <c r="Q117" s="302"/>
      <c r="R117" s="235" t="s">
        <v>1414</v>
      </c>
      <c r="S117" s="236"/>
      <c r="T117" s="232">
        <v>2.3631944444444444</v>
      </c>
      <c r="U117" s="291"/>
      <c r="V117" s="247">
        <f>SUM(X114-T116)</f>
        <v>4.284722222222223</v>
      </c>
      <c r="W117" s="280">
        <v>25</v>
      </c>
      <c r="X117" s="258" t="s">
        <v>1459</v>
      </c>
      <c r="AI117" s="363"/>
      <c r="AJ117" s="393"/>
      <c r="AK117" s="395"/>
      <c r="AL117" s="363">
        <v>3</v>
      </c>
      <c r="AM117" s="365" t="s">
        <v>795</v>
      </c>
      <c r="AN117" s="367">
        <v>7.182638888888889</v>
      </c>
      <c r="AO117" s="382"/>
      <c r="AP117" s="367">
        <v>2.3319444444444444</v>
      </c>
      <c r="AQ117" s="363">
        <v>35</v>
      </c>
      <c r="AR117" s="404"/>
    </row>
    <row r="118" spans="1:44" ht="12.75" customHeight="1">
      <c r="A118" s="207">
        <v>49</v>
      </c>
      <c r="B118" s="207" t="s">
        <v>232</v>
      </c>
      <c r="C118" s="207" t="s">
        <v>216</v>
      </c>
      <c r="D118" s="216">
        <v>0.0061574074074074074</v>
      </c>
      <c r="E118" s="212"/>
      <c r="G118" s="318"/>
      <c r="H118" s="444"/>
      <c r="I118" s="444"/>
      <c r="J118" s="225"/>
      <c r="K118" s="319"/>
      <c r="L118" s="216">
        <v>0.0061574074074074074</v>
      </c>
      <c r="Q118" s="302"/>
      <c r="R118" s="53">
        <v>128</v>
      </c>
      <c r="S118" s="53"/>
      <c r="T118" s="253" t="s">
        <v>1415</v>
      </c>
      <c r="U118" s="289"/>
      <c r="V118" s="53"/>
      <c r="W118" s="278"/>
      <c r="X118" s="256">
        <v>6.399305555555556</v>
      </c>
      <c r="AI118" s="359"/>
      <c r="AJ118" s="391" t="s">
        <v>1543</v>
      </c>
      <c r="AK118" s="372">
        <v>7.4</v>
      </c>
      <c r="AL118" s="359">
        <v>1</v>
      </c>
      <c r="AM118" s="360" t="s">
        <v>951</v>
      </c>
      <c r="AN118" s="361">
        <v>2.053472222222222</v>
      </c>
      <c r="AO118" s="383"/>
      <c r="AP118" s="361">
        <v>2.053472222222222</v>
      </c>
      <c r="AQ118" s="359">
        <v>21</v>
      </c>
      <c r="AR118" s="404"/>
    </row>
    <row r="119" spans="1:44" ht="12.75" customHeight="1">
      <c r="A119" s="207">
        <v>50</v>
      </c>
      <c r="B119" s="207" t="s">
        <v>203</v>
      </c>
      <c r="C119" s="207" t="s">
        <v>199</v>
      </c>
      <c r="D119" s="216">
        <v>0.0005960648148148148</v>
      </c>
      <c r="E119" s="212"/>
      <c r="G119" s="318"/>
      <c r="H119" s="444"/>
      <c r="I119" s="444"/>
      <c r="J119" s="225"/>
      <c r="K119" s="319"/>
      <c r="L119" s="216">
        <v>0.0005960648148148148</v>
      </c>
      <c r="Q119" s="302"/>
      <c r="R119" s="53" t="s">
        <v>1416</v>
      </c>
      <c r="S119" s="53"/>
      <c r="T119" s="233">
        <v>2.1215277777777777</v>
      </c>
      <c r="U119" s="289"/>
      <c r="V119" s="53"/>
      <c r="W119" s="278"/>
      <c r="X119" s="54"/>
      <c r="AI119" s="362"/>
      <c r="AJ119" s="392"/>
      <c r="AK119" s="394"/>
      <c r="AL119" s="362">
        <v>2</v>
      </c>
      <c r="AM119" s="364" t="s">
        <v>856</v>
      </c>
      <c r="AN119" s="366">
        <v>4.91875</v>
      </c>
      <c r="AO119" s="381"/>
      <c r="AP119" s="366">
        <v>2.8652777777777776</v>
      </c>
      <c r="AQ119" s="362">
        <v>47</v>
      </c>
      <c r="AR119" s="404"/>
    </row>
    <row r="120" spans="1:44" ht="12.75" customHeight="1">
      <c r="A120" s="207">
        <v>51</v>
      </c>
      <c r="B120" s="207" t="s">
        <v>230</v>
      </c>
      <c r="C120" s="207" t="s">
        <v>161</v>
      </c>
      <c r="D120" s="216">
        <v>0.0006469907407407407</v>
      </c>
      <c r="E120" s="212"/>
      <c r="G120" s="318"/>
      <c r="H120" s="444"/>
      <c r="I120" s="444"/>
      <c r="J120" s="225"/>
      <c r="K120" s="319"/>
      <c r="L120" s="216">
        <v>0.0006469907407407407</v>
      </c>
      <c r="Q120" s="302"/>
      <c r="R120" s="53" t="s">
        <v>1417</v>
      </c>
      <c r="S120" s="53"/>
      <c r="T120" s="233">
        <v>2.1284722222222223</v>
      </c>
      <c r="U120" s="289">
        <v>25</v>
      </c>
      <c r="V120" s="241">
        <f>SUM(T119:T120)</f>
        <v>4.25</v>
      </c>
      <c r="W120" s="282"/>
      <c r="X120" s="257" t="s">
        <v>1460</v>
      </c>
      <c r="AI120" s="363"/>
      <c r="AJ120" s="393"/>
      <c r="AK120" s="395"/>
      <c r="AL120" s="363">
        <v>3</v>
      </c>
      <c r="AM120" s="365" t="s">
        <v>1201</v>
      </c>
      <c r="AN120" s="367">
        <v>7.4</v>
      </c>
      <c r="AO120" s="382"/>
      <c r="AP120" s="367">
        <v>2.48125</v>
      </c>
      <c r="AQ120" s="363">
        <v>39</v>
      </c>
      <c r="AR120" s="404"/>
    </row>
    <row r="121" spans="1:44" ht="12.75" customHeight="1">
      <c r="A121" s="207">
        <v>52</v>
      </c>
      <c r="B121" s="207" t="s">
        <v>223</v>
      </c>
      <c r="C121" s="207" t="s">
        <v>194</v>
      </c>
      <c r="D121" s="216">
        <v>0.00630324074074074</v>
      </c>
      <c r="E121" s="212"/>
      <c r="G121" s="318"/>
      <c r="H121" s="444"/>
      <c r="I121" s="444"/>
      <c r="J121" s="225"/>
      <c r="K121" s="319"/>
      <c r="L121" s="216">
        <v>0.00630324074074074</v>
      </c>
      <c r="Q121" s="302"/>
      <c r="R121" s="231" t="s">
        <v>1418</v>
      </c>
      <c r="S121" s="231"/>
      <c r="T121" s="232">
        <v>2.1486111111111112</v>
      </c>
      <c r="U121" s="291"/>
      <c r="V121" s="247">
        <f>SUM(X118-T120)</f>
        <v>4.270833333333334</v>
      </c>
      <c r="W121" s="280">
        <v>24</v>
      </c>
      <c r="X121" s="258" t="s">
        <v>1459</v>
      </c>
      <c r="AI121" s="359"/>
      <c r="AJ121" s="391" t="s">
        <v>1544</v>
      </c>
      <c r="AK121" s="372">
        <v>7.590972222222223</v>
      </c>
      <c r="AL121" s="359">
        <v>1</v>
      </c>
      <c r="AM121" s="360" t="s">
        <v>668</v>
      </c>
      <c r="AN121" s="361">
        <v>2.5027777777777778</v>
      </c>
      <c r="AO121" s="383"/>
      <c r="AP121" s="361">
        <v>2.5027777777777778</v>
      </c>
      <c r="AQ121" s="359">
        <v>44</v>
      </c>
      <c r="AR121" s="404"/>
    </row>
    <row r="122" spans="1:44" ht="12.75" customHeight="1">
      <c r="A122" s="207">
        <v>53</v>
      </c>
      <c r="B122" s="207" t="s">
        <v>241</v>
      </c>
      <c r="C122" s="207" t="s">
        <v>199</v>
      </c>
      <c r="D122" s="216">
        <v>0.00647337962962963</v>
      </c>
      <c r="E122" s="212"/>
      <c r="G122" s="318"/>
      <c r="H122" s="444"/>
      <c r="I122" s="444"/>
      <c r="J122" s="225"/>
      <c r="K122" s="319"/>
      <c r="L122" s="216">
        <v>0.00647337962962963</v>
      </c>
      <c r="Q122" s="302"/>
      <c r="R122" s="53" t="s">
        <v>1260</v>
      </c>
      <c r="S122" s="53"/>
      <c r="T122" s="53"/>
      <c r="U122" s="289"/>
      <c r="V122" s="53"/>
      <c r="W122" s="278"/>
      <c r="X122" s="54"/>
      <c r="AI122" s="362"/>
      <c r="AJ122" s="392"/>
      <c r="AK122" s="394"/>
      <c r="AL122" s="362">
        <v>2</v>
      </c>
      <c r="AM122" s="364" t="s">
        <v>883</v>
      </c>
      <c r="AN122" s="366">
        <v>5.133333333333334</v>
      </c>
      <c r="AO122" s="381"/>
      <c r="AP122" s="366">
        <v>2.6305555555555555</v>
      </c>
      <c r="AQ122" s="362">
        <v>42</v>
      </c>
      <c r="AR122" s="404"/>
    </row>
    <row r="123" spans="1:44" ht="12.75" customHeight="1">
      <c r="A123" s="207">
        <v>54</v>
      </c>
      <c r="B123" s="207" t="s">
        <v>237</v>
      </c>
      <c r="C123" s="207" t="s">
        <v>216</v>
      </c>
      <c r="D123" s="216">
        <v>0.006487268518518518</v>
      </c>
      <c r="E123" s="212"/>
      <c r="G123" s="318"/>
      <c r="H123" s="444"/>
      <c r="I123" s="444"/>
      <c r="J123" s="225"/>
      <c r="K123" s="319"/>
      <c r="L123" s="216">
        <v>0.006487268518518518</v>
      </c>
      <c r="Q123" s="302"/>
      <c r="R123" s="53" t="s">
        <v>1261</v>
      </c>
      <c r="S123" s="53"/>
      <c r="T123" s="53"/>
      <c r="U123" s="289"/>
      <c r="V123" s="53"/>
      <c r="W123" s="278"/>
      <c r="X123" s="54"/>
      <c r="AI123" s="363"/>
      <c r="AJ123" s="393"/>
      <c r="AK123" s="395"/>
      <c r="AL123" s="363">
        <v>3</v>
      </c>
      <c r="AM123" s="365" t="s">
        <v>813</v>
      </c>
      <c r="AN123" s="367">
        <v>7.590972222222223</v>
      </c>
      <c r="AO123" s="382"/>
      <c r="AP123" s="367">
        <v>2.457638888888889</v>
      </c>
      <c r="AQ123" s="363">
        <v>38</v>
      </c>
      <c r="AR123" s="404"/>
    </row>
    <row r="124" spans="1:44" ht="12.75" customHeight="1">
      <c r="A124" s="207">
        <v>55</v>
      </c>
      <c r="B124" s="207" t="s">
        <v>193</v>
      </c>
      <c r="C124" s="207" t="s">
        <v>194</v>
      </c>
      <c r="D124" s="216">
        <v>0.006552083333333333</v>
      </c>
      <c r="E124" s="212"/>
      <c r="G124" s="318"/>
      <c r="H124" s="444"/>
      <c r="I124" s="444"/>
      <c r="J124" s="225"/>
      <c r="K124" s="319"/>
      <c r="L124" s="216">
        <v>0.006552083333333333</v>
      </c>
      <c r="Q124" s="302"/>
      <c r="R124" s="53" t="s">
        <v>1262</v>
      </c>
      <c r="S124" s="53"/>
      <c r="T124" s="53"/>
      <c r="U124" s="289"/>
      <c r="V124" s="53"/>
      <c r="W124" s="278"/>
      <c r="X124" s="54"/>
      <c r="AI124" s="359">
        <v>24</v>
      </c>
      <c r="AJ124" s="391" t="s">
        <v>1545</v>
      </c>
      <c r="AK124" s="372">
        <v>7.897222222222222</v>
      </c>
      <c r="AL124" s="359">
        <v>1</v>
      </c>
      <c r="AM124" s="360" t="s">
        <v>830</v>
      </c>
      <c r="AN124" s="361">
        <v>2.5375</v>
      </c>
      <c r="AO124" s="383"/>
      <c r="AP124" s="361">
        <v>2.5375</v>
      </c>
      <c r="AQ124" s="359">
        <v>46</v>
      </c>
      <c r="AR124" s="404"/>
    </row>
    <row r="125" spans="1:44" ht="12.75" customHeight="1">
      <c r="A125" s="207">
        <v>56</v>
      </c>
      <c r="B125" s="207" t="s">
        <v>234</v>
      </c>
      <c r="C125" s="207" t="s">
        <v>194</v>
      </c>
      <c r="D125" s="216">
        <v>0.006726851851851852</v>
      </c>
      <c r="E125" s="212"/>
      <c r="G125" s="318"/>
      <c r="H125" s="444"/>
      <c r="I125" s="444"/>
      <c r="J125" s="225"/>
      <c r="K125" s="319"/>
      <c r="L125" s="216">
        <v>0.006726851851851852</v>
      </c>
      <c r="Q125" s="302"/>
      <c r="R125" s="53" t="s">
        <v>1263</v>
      </c>
      <c r="S125" s="53"/>
      <c r="T125" s="53"/>
      <c r="U125" s="289"/>
      <c r="V125" s="53"/>
      <c r="W125" s="278"/>
      <c r="X125" s="54"/>
      <c r="AI125" s="362"/>
      <c r="AJ125" s="392"/>
      <c r="AK125" s="394"/>
      <c r="AL125" s="362">
        <v>2</v>
      </c>
      <c r="AM125" s="364" t="s">
        <v>1203</v>
      </c>
      <c r="AN125" s="366">
        <v>5.190277777777777</v>
      </c>
      <c r="AO125" s="381"/>
      <c r="AP125" s="366">
        <v>2.6527777777777777</v>
      </c>
      <c r="AQ125" s="362">
        <v>44</v>
      </c>
      <c r="AR125" s="404"/>
    </row>
    <row r="126" spans="1:44" ht="12.75" customHeight="1">
      <c r="A126" s="207">
        <v>57</v>
      </c>
      <c r="B126" s="207" t="s">
        <v>245</v>
      </c>
      <c r="C126" s="207" t="s">
        <v>216</v>
      </c>
      <c r="D126" s="216">
        <v>0.0068229166666666655</v>
      </c>
      <c r="E126" s="212"/>
      <c r="G126" s="318"/>
      <c r="H126" s="444"/>
      <c r="I126" s="444"/>
      <c r="J126" s="225"/>
      <c r="K126" s="319"/>
      <c r="L126" s="216">
        <v>0.0068229166666666655</v>
      </c>
      <c r="Q126" s="302"/>
      <c r="R126" s="53" t="s">
        <v>1264</v>
      </c>
      <c r="S126" s="53"/>
      <c r="T126" s="53"/>
      <c r="U126" s="289"/>
      <c r="V126" s="53"/>
      <c r="W126" s="278"/>
      <c r="X126" s="54"/>
      <c r="AI126" s="363"/>
      <c r="AJ126" s="393"/>
      <c r="AK126" s="395"/>
      <c r="AL126" s="363">
        <v>3</v>
      </c>
      <c r="AM126" s="365" t="s">
        <v>861</v>
      </c>
      <c r="AN126" s="367">
        <v>7.897222222222222</v>
      </c>
      <c r="AO126" s="382"/>
      <c r="AP126" s="367">
        <v>2.7069444444444444</v>
      </c>
      <c r="AQ126" s="363">
        <v>45</v>
      </c>
      <c r="AR126" s="404"/>
    </row>
    <row r="127" spans="1:44" ht="12.75" customHeight="1">
      <c r="A127" s="207">
        <v>57</v>
      </c>
      <c r="B127" s="207" t="s">
        <v>201</v>
      </c>
      <c r="C127" s="207" t="s">
        <v>179</v>
      </c>
      <c r="D127" s="216">
        <v>0.0068229166666666655</v>
      </c>
      <c r="E127" s="212"/>
      <c r="G127" s="318"/>
      <c r="H127" s="444"/>
      <c r="I127" s="444"/>
      <c r="J127" s="225"/>
      <c r="K127" s="319"/>
      <c r="L127" s="216">
        <v>0.0068229166666666655</v>
      </c>
      <c r="Q127" s="302">
        <v>21</v>
      </c>
      <c r="R127" s="53" t="s">
        <v>1419</v>
      </c>
      <c r="S127" s="53"/>
      <c r="T127" s="253" t="s">
        <v>1420</v>
      </c>
      <c r="U127" s="289"/>
      <c r="V127" s="53"/>
      <c r="W127" s="278"/>
      <c r="X127" s="270">
        <v>6.475694444444444</v>
      </c>
      <c r="AI127" s="359">
        <v>25</v>
      </c>
      <c r="AJ127" s="391" t="s">
        <v>1546</v>
      </c>
      <c r="AK127" s="372">
        <v>8.011805555555556</v>
      </c>
      <c r="AL127" s="359">
        <v>1</v>
      </c>
      <c r="AM127" s="360" t="s">
        <v>850</v>
      </c>
      <c r="AN127" s="361">
        <v>2.558333333333333</v>
      </c>
      <c r="AO127" s="383"/>
      <c r="AP127" s="361">
        <v>2.558333333333333</v>
      </c>
      <c r="AQ127" s="359">
        <v>48</v>
      </c>
      <c r="AR127" s="404"/>
    </row>
    <row r="128" spans="1:44" ht="12.75" customHeight="1">
      <c r="A128" s="207">
        <v>59</v>
      </c>
      <c r="B128" s="207" t="s">
        <v>198</v>
      </c>
      <c r="C128" s="207" t="s">
        <v>199</v>
      </c>
      <c r="D128" s="216">
        <v>0.006848379629629629</v>
      </c>
      <c r="E128" s="212"/>
      <c r="G128" s="318"/>
      <c r="H128" s="444"/>
      <c r="I128" s="444"/>
      <c r="J128" s="225"/>
      <c r="K128" s="319"/>
      <c r="L128" s="216">
        <v>0.006848379629629629</v>
      </c>
      <c r="Q128" s="302"/>
      <c r="R128" s="53" t="s">
        <v>1421</v>
      </c>
      <c r="S128" s="53"/>
      <c r="T128" s="233">
        <v>1.9097222222222223</v>
      </c>
      <c r="U128" s="289"/>
      <c r="V128" s="53"/>
      <c r="W128" s="278"/>
      <c r="X128" s="54"/>
      <c r="AI128" s="362"/>
      <c r="AJ128" s="392"/>
      <c r="AK128" s="394"/>
      <c r="AL128" s="362">
        <v>2</v>
      </c>
      <c r="AM128" s="364" t="s">
        <v>889</v>
      </c>
      <c r="AN128" s="366">
        <v>4.9326388888888895</v>
      </c>
      <c r="AO128" s="381"/>
      <c r="AP128" s="366">
        <v>2.3743055555555554</v>
      </c>
      <c r="AQ128" s="362">
        <v>38</v>
      </c>
      <c r="AR128" s="404"/>
    </row>
    <row r="129" spans="1:44" ht="12.75" customHeight="1">
      <c r="A129" s="207">
        <v>60</v>
      </c>
      <c r="B129" s="207" t="s">
        <v>239</v>
      </c>
      <c r="C129" s="207" t="s">
        <v>206</v>
      </c>
      <c r="D129" s="216">
        <v>0.006958333333333333</v>
      </c>
      <c r="E129" s="212"/>
      <c r="G129" s="318"/>
      <c r="H129" s="444"/>
      <c r="I129" s="444"/>
      <c r="J129" s="225"/>
      <c r="K129" s="319"/>
      <c r="L129" s="216">
        <v>0.006958333333333333</v>
      </c>
      <c r="Q129" s="302"/>
      <c r="R129" s="53" t="s">
        <v>1422</v>
      </c>
      <c r="S129" s="53"/>
      <c r="T129" s="233">
        <v>2.4138888888888888</v>
      </c>
      <c r="U129" s="289"/>
      <c r="V129" s="233">
        <f>SUM(T128:T129)</f>
        <v>4.323611111111111</v>
      </c>
      <c r="W129" s="278"/>
      <c r="X129" s="57" t="s">
        <v>1460</v>
      </c>
      <c r="AI129" s="363"/>
      <c r="AJ129" s="393"/>
      <c r="AK129" s="395"/>
      <c r="AL129" s="363">
        <v>3</v>
      </c>
      <c r="AM129" s="365" t="s">
        <v>1204</v>
      </c>
      <c r="AN129" s="367">
        <v>8.011805555555556</v>
      </c>
      <c r="AO129" s="382"/>
      <c r="AP129" s="367">
        <v>3.079166666666667</v>
      </c>
      <c r="AQ129" s="363">
        <v>47</v>
      </c>
      <c r="AR129" s="404"/>
    </row>
    <row r="130" spans="1:44" ht="12" customHeight="1">
      <c r="A130" s="207">
        <v>61</v>
      </c>
      <c r="B130" s="207" t="s">
        <v>212</v>
      </c>
      <c r="C130" s="207" t="s">
        <v>179</v>
      </c>
      <c r="D130" s="216">
        <v>0.006961805555555555</v>
      </c>
      <c r="E130" s="212"/>
      <c r="G130" s="318"/>
      <c r="H130" s="444"/>
      <c r="I130" s="444"/>
      <c r="J130" s="225"/>
      <c r="K130" s="319"/>
      <c r="L130" s="216">
        <v>0.006961805555555555</v>
      </c>
      <c r="Q130" s="302"/>
      <c r="R130" s="231" t="s">
        <v>1423</v>
      </c>
      <c r="S130" s="231"/>
      <c r="T130" s="232">
        <v>2.152083333333333</v>
      </c>
      <c r="U130" s="291"/>
      <c r="V130" s="247">
        <f>SUM(X127-T129)</f>
        <v>4.061805555555555</v>
      </c>
      <c r="W130" s="280">
        <v>23</v>
      </c>
      <c r="X130" s="258" t="s">
        <v>1459</v>
      </c>
      <c r="AI130" s="359">
        <v>26</v>
      </c>
      <c r="AJ130" s="391" t="s">
        <v>1547</v>
      </c>
      <c r="AK130" s="372">
        <v>8.040277777777778</v>
      </c>
      <c r="AL130" s="359">
        <v>1</v>
      </c>
      <c r="AM130" s="360" t="s">
        <v>902</v>
      </c>
      <c r="AN130" s="361">
        <v>2.4590277777777776</v>
      </c>
      <c r="AO130" s="383"/>
      <c r="AP130" s="361">
        <v>2.4590277777777776</v>
      </c>
      <c r="AQ130" s="359">
        <v>43</v>
      </c>
      <c r="AR130" s="404"/>
    </row>
    <row r="131" spans="1:44" ht="25.5">
      <c r="A131" s="207">
        <v>62</v>
      </c>
      <c r="B131" s="207" t="s">
        <v>222</v>
      </c>
      <c r="C131" s="207" t="s">
        <v>179</v>
      </c>
      <c r="D131" s="216">
        <v>0.007913194444444443</v>
      </c>
      <c r="E131" s="212"/>
      <c r="G131" s="318"/>
      <c r="H131" s="444"/>
      <c r="I131" s="444"/>
      <c r="J131" s="225"/>
      <c r="K131" s="319"/>
      <c r="L131" s="216">
        <v>0.007913194444444443</v>
      </c>
      <c r="Q131" s="302"/>
      <c r="R131" s="53">
        <v>131</v>
      </c>
      <c r="S131" s="53"/>
      <c r="T131" s="253" t="s">
        <v>1424</v>
      </c>
      <c r="U131" s="289"/>
      <c r="V131" s="53"/>
      <c r="W131" s="278"/>
      <c r="X131" s="270">
        <v>6.483333333333333</v>
      </c>
      <c r="AI131" s="362"/>
      <c r="AJ131" s="392"/>
      <c r="AK131" s="394"/>
      <c r="AL131" s="362">
        <v>2</v>
      </c>
      <c r="AM131" s="364" t="s">
        <v>897</v>
      </c>
      <c r="AN131" s="366">
        <v>4.83125</v>
      </c>
      <c r="AO131" s="381"/>
      <c r="AP131" s="366">
        <v>2.3722222222222222</v>
      </c>
      <c r="AQ131" s="362">
        <v>37</v>
      </c>
      <c r="AR131" s="404"/>
    </row>
    <row r="132" spans="1:44" ht="38.25" customHeight="1">
      <c r="A132" s="207"/>
      <c r="B132" s="207" t="s">
        <v>139</v>
      </c>
      <c r="C132" s="207" t="s">
        <v>114</v>
      </c>
      <c r="D132" s="215" t="e">
        <v>#VALUE!</v>
      </c>
      <c r="E132" s="212"/>
      <c r="G132" s="318"/>
      <c r="H132" s="444"/>
      <c r="I132" s="444"/>
      <c r="J132" s="225"/>
      <c r="K132" s="319"/>
      <c r="L132" s="215" t="e">
        <v>#VALUE!</v>
      </c>
      <c r="Q132" s="302"/>
      <c r="R132" s="53" t="s">
        <v>1425</v>
      </c>
      <c r="S132" s="53"/>
      <c r="T132" s="233">
        <v>1.9993055555555557</v>
      </c>
      <c r="U132" s="289"/>
      <c r="V132" s="53"/>
      <c r="W132" s="278"/>
      <c r="X132" s="54"/>
      <c r="AI132" s="363"/>
      <c r="AJ132" s="393"/>
      <c r="AK132" s="395"/>
      <c r="AL132" s="363">
        <v>3</v>
      </c>
      <c r="AM132" s="365" t="s">
        <v>913</v>
      </c>
      <c r="AN132" s="367">
        <v>8.040277777777778</v>
      </c>
      <c r="AO132" s="382"/>
      <c r="AP132" s="367">
        <v>3.2090277777777776</v>
      </c>
      <c r="AQ132" s="363">
        <v>48</v>
      </c>
      <c r="AR132" s="404"/>
    </row>
    <row r="133" spans="1:44" ht="12.75" customHeight="1">
      <c r="A133" s="207"/>
      <c r="B133" s="207" t="s">
        <v>180</v>
      </c>
      <c r="C133" s="207" t="s">
        <v>39</v>
      </c>
      <c r="D133" s="216">
        <v>0</v>
      </c>
      <c r="E133" s="212"/>
      <c r="G133" s="318"/>
      <c r="H133" s="444"/>
      <c r="I133" s="444"/>
      <c r="J133" s="225"/>
      <c r="K133" s="319"/>
      <c r="L133" s="216">
        <v>0</v>
      </c>
      <c r="Q133" s="302"/>
      <c r="R133" s="53" t="s">
        <v>1426</v>
      </c>
      <c r="S133" s="53"/>
      <c r="T133" s="233">
        <v>2.05625</v>
      </c>
      <c r="U133" s="294">
        <v>22</v>
      </c>
      <c r="V133" s="233">
        <f>SUM(T132:T133)</f>
        <v>4.055555555555555</v>
      </c>
      <c r="W133" s="278"/>
      <c r="X133" s="57" t="s">
        <v>1460</v>
      </c>
      <c r="AI133" s="359">
        <v>27</v>
      </c>
      <c r="AJ133" s="391" t="s">
        <v>1548</v>
      </c>
      <c r="AK133" s="372">
        <v>8.114583333333334</v>
      </c>
      <c r="AL133" s="359">
        <v>1</v>
      </c>
      <c r="AM133" s="360" t="s">
        <v>1197</v>
      </c>
      <c r="AN133" s="361">
        <v>2.740972222222222</v>
      </c>
      <c r="AO133" s="383"/>
      <c r="AP133" s="361">
        <v>2.740972222222222</v>
      </c>
      <c r="AQ133" s="359">
        <v>51</v>
      </c>
      <c r="AR133" s="404"/>
    </row>
    <row r="134" spans="1:44" ht="25.5" customHeight="1" thickBot="1">
      <c r="A134" s="207"/>
      <c r="B134" s="207" t="s">
        <v>168</v>
      </c>
      <c r="C134" s="207" t="s">
        <v>74</v>
      </c>
      <c r="D134" s="215" t="e">
        <v>#VALUE!</v>
      </c>
      <c r="E134" s="212"/>
      <c r="G134" s="318"/>
      <c r="H134" s="444"/>
      <c r="I134" s="444"/>
      <c r="J134" s="225"/>
      <c r="K134" s="319"/>
      <c r="L134" s="215" t="e">
        <v>#VALUE!</v>
      </c>
      <c r="Q134" s="302"/>
      <c r="R134" s="231" t="s">
        <v>146</v>
      </c>
      <c r="S134" s="231"/>
      <c r="T134" s="231" t="s">
        <v>1427</v>
      </c>
      <c r="U134" s="291"/>
      <c r="V134" s="247">
        <f>SUM(X131-T133)</f>
        <v>4.427083333333334</v>
      </c>
      <c r="W134" s="280">
        <v>26</v>
      </c>
      <c r="X134" s="258" t="s">
        <v>1459</v>
      </c>
      <c r="AI134" s="362"/>
      <c r="AJ134" s="392"/>
      <c r="AK134" s="394"/>
      <c r="AL134" s="362">
        <v>2</v>
      </c>
      <c r="AM134" s="364" t="s">
        <v>760</v>
      </c>
      <c r="AN134" s="366">
        <v>5.696527777777778</v>
      </c>
      <c r="AO134" s="381"/>
      <c r="AP134" s="366">
        <v>2.9555555555555557</v>
      </c>
      <c r="AQ134" s="362">
        <v>50</v>
      </c>
      <c r="AR134" s="404"/>
    </row>
    <row r="135" spans="1:44" ht="25.5" customHeight="1">
      <c r="A135" s="207"/>
      <c r="B135" s="207" t="s">
        <v>119</v>
      </c>
      <c r="C135" s="207" t="s">
        <v>114</v>
      </c>
      <c r="D135" s="215" t="e">
        <v>#VALUE!</v>
      </c>
      <c r="E135" s="212"/>
      <c r="G135" s="32"/>
      <c r="H135" s="307" t="s">
        <v>1481</v>
      </c>
      <c r="I135" s="34"/>
      <c r="J135" s="34"/>
      <c r="K135" s="35"/>
      <c r="L135" s="215" t="e">
        <v>#VALUE!</v>
      </c>
      <c r="Q135" s="302">
        <v>22</v>
      </c>
      <c r="R135" s="53" t="s">
        <v>1428</v>
      </c>
      <c r="S135" s="53"/>
      <c r="T135" s="253" t="s">
        <v>1457</v>
      </c>
      <c r="U135" s="289"/>
      <c r="V135" s="53"/>
      <c r="W135" s="278"/>
      <c r="X135" s="270">
        <v>7.036111111111111</v>
      </c>
      <c r="AI135" s="363"/>
      <c r="AJ135" s="393"/>
      <c r="AK135" s="395"/>
      <c r="AL135" s="363">
        <v>3</v>
      </c>
      <c r="AM135" s="365" t="s">
        <v>873</v>
      </c>
      <c r="AN135" s="367">
        <v>8.114583333333334</v>
      </c>
      <c r="AO135" s="382"/>
      <c r="AP135" s="367">
        <v>2.4180555555555556</v>
      </c>
      <c r="AQ135" s="363">
        <v>36</v>
      </c>
      <c r="AR135" s="404"/>
    </row>
    <row r="136" spans="1:44" ht="38.25" customHeight="1">
      <c r="A136" s="207"/>
      <c r="B136" s="207" t="s">
        <v>243</v>
      </c>
      <c r="C136" s="207" t="s">
        <v>206</v>
      </c>
      <c r="D136" s="215" t="e">
        <v>#VALUE!</v>
      </c>
      <c r="E136" s="212"/>
      <c r="G136" s="308" t="s">
        <v>1485</v>
      </c>
      <c r="H136" s="309" t="s">
        <v>1482</v>
      </c>
      <c r="I136" s="53"/>
      <c r="J136" s="53"/>
      <c r="K136" s="54"/>
      <c r="L136" s="215" t="e">
        <v>#VALUE!</v>
      </c>
      <c r="Q136" s="302"/>
      <c r="R136" s="53" t="s">
        <v>1429</v>
      </c>
      <c r="S136" s="53"/>
      <c r="T136" s="233">
        <v>2.1791666666666667</v>
      </c>
      <c r="U136" s="289"/>
      <c r="V136" s="53"/>
      <c r="W136" s="278"/>
      <c r="X136" s="54"/>
      <c r="AI136" s="359">
        <v>28</v>
      </c>
      <c r="AJ136" s="391" t="s">
        <v>1549</v>
      </c>
      <c r="AK136" s="372">
        <v>8.11736111111111</v>
      </c>
      <c r="AL136" s="359">
        <v>1</v>
      </c>
      <c r="AM136" s="360" t="s">
        <v>952</v>
      </c>
      <c r="AN136" s="361">
        <v>2.5097222222222224</v>
      </c>
      <c r="AO136" s="383"/>
      <c r="AP136" s="361">
        <v>2.5097222222222224</v>
      </c>
      <c r="AQ136" s="359">
        <v>45</v>
      </c>
      <c r="AR136" s="404"/>
    </row>
    <row r="137" spans="1:44" ht="38.25" customHeight="1">
      <c r="A137" s="207"/>
      <c r="B137" s="207" t="s">
        <v>121</v>
      </c>
      <c r="C137" s="207" t="s">
        <v>54</v>
      </c>
      <c r="D137" s="215" t="e">
        <v>#VALUE!</v>
      </c>
      <c r="E137" s="212"/>
      <c r="G137" s="308" t="s">
        <v>1464</v>
      </c>
      <c r="H137" s="309" t="s">
        <v>1483</v>
      </c>
      <c r="I137" s="310"/>
      <c r="J137" s="53"/>
      <c r="K137" s="54"/>
      <c r="L137" s="215" t="e">
        <v>#VALUE!</v>
      </c>
      <c r="Q137" s="302"/>
      <c r="R137" s="53" t="s">
        <v>1430</v>
      </c>
      <c r="S137" s="53"/>
      <c r="T137" s="233">
        <v>2.4118055555555555</v>
      </c>
      <c r="U137" s="289"/>
      <c r="V137" s="233">
        <f>SUM(T136:T137)</f>
        <v>4.590972222222222</v>
      </c>
      <c r="W137" s="278"/>
      <c r="X137" s="57" t="s">
        <v>1460</v>
      </c>
      <c r="AI137" s="362"/>
      <c r="AJ137" s="392"/>
      <c r="AK137" s="394"/>
      <c r="AL137" s="362">
        <v>2</v>
      </c>
      <c r="AM137" s="364" t="s">
        <v>921</v>
      </c>
      <c r="AN137" s="366">
        <v>5.483333333333333</v>
      </c>
      <c r="AO137" s="381"/>
      <c r="AP137" s="366">
        <v>2.973611111111111</v>
      </c>
      <c r="AQ137" s="362">
        <v>51</v>
      </c>
      <c r="AR137" s="404"/>
    </row>
    <row r="138" spans="1:44" ht="38.25" customHeight="1" thickBot="1">
      <c r="A138" s="207">
        <v>63</v>
      </c>
      <c r="B138" s="207" t="s">
        <v>86</v>
      </c>
      <c r="C138" s="207" t="s">
        <v>57</v>
      </c>
      <c r="D138" s="215" t="e">
        <v>#VALUE!</v>
      </c>
      <c r="E138" s="212"/>
      <c r="G138" s="311" t="s">
        <v>1465</v>
      </c>
      <c r="H138" s="138"/>
      <c r="I138" s="138"/>
      <c r="J138" s="306" t="s">
        <v>1484</v>
      </c>
      <c r="K138" s="312"/>
      <c r="L138" s="215" t="e">
        <v>#VALUE!</v>
      </c>
      <c r="Q138" s="302"/>
      <c r="R138" s="231" t="s">
        <v>1431</v>
      </c>
      <c r="S138" s="231"/>
      <c r="T138" s="232">
        <v>2.444444444444444</v>
      </c>
      <c r="U138" s="291"/>
      <c r="V138" s="247">
        <f>SUM(X135-T137)</f>
        <v>4.624305555555556</v>
      </c>
      <c r="W138" s="280"/>
      <c r="X138" s="258" t="s">
        <v>1459</v>
      </c>
      <c r="AI138" s="363"/>
      <c r="AJ138" s="393"/>
      <c r="AK138" s="395"/>
      <c r="AL138" s="363">
        <v>3</v>
      </c>
      <c r="AM138" s="365" t="s">
        <v>886</v>
      </c>
      <c r="AN138" s="367">
        <v>8.11736111111111</v>
      </c>
      <c r="AO138" s="382"/>
      <c r="AP138" s="367">
        <v>2.634027777777778</v>
      </c>
      <c r="AQ138" s="363">
        <v>42</v>
      </c>
      <c r="AR138" s="404"/>
    </row>
    <row r="139" spans="1:44" ht="12.75" customHeight="1" thickTop="1">
      <c r="A139" s="441"/>
      <c r="B139" s="441"/>
      <c r="C139" s="441"/>
      <c r="D139" s="441"/>
      <c r="E139" s="212"/>
      <c r="G139" s="44">
        <v>1</v>
      </c>
      <c r="H139" s="45" t="s">
        <v>267</v>
      </c>
      <c r="I139" s="45" t="s">
        <v>36</v>
      </c>
      <c r="J139" s="53"/>
      <c r="K139" s="321"/>
      <c r="L139" s="216">
        <v>0.0042662037037037035</v>
      </c>
      <c r="Q139" s="302"/>
      <c r="R139" s="53" t="s">
        <v>1265</v>
      </c>
      <c r="S139" s="53"/>
      <c r="T139" s="53"/>
      <c r="U139" s="289"/>
      <c r="V139" s="53"/>
      <c r="W139" s="278"/>
      <c r="X139" s="54"/>
      <c r="AI139" s="359"/>
      <c r="AJ139" s="391" t="s">
        <v>1550</v>
      </c>
      <c r="AK139" s="372">
        <v>8.372916666666667</v>
      </c>
      <c r="AL139" s="359">
        <v>1</v>
      </c>
      <c r="AM139" s="360" t="s">
        <v>825</v>
      </c>
      <c r="AN139" s="361">
        <v>2.5388888888888888</v>
      </c>
      <c r="AO139" s="383"/>
      <c r="AP139" s="361">
        <v>2.5388888888888888</v>
      </c>
      <c r="AQ139" s="359">
        <v>47</v>
      </c>
      <c r="AR139" s="404"/>
    </row>
    <row r="140" spans="1:44" ht="12.75" customHeight="1">
      <c r="A140" s="1"/>
      <c r="B140" s="1"/>
      <c r="C140" s="1"/>
      <c r="D140" s="1"/>
      <c r="E140" s="212"/>
      <c r="G140" s="44">
        <v>23</v>
      </c>
      <c r="H140" s="45" t="s">
        <v>259</v>
      </c>
      <c r="I140" s="45" t="s">
        <v>36</v>
      </c>
      <c r="J140" s="53"/>
      <c r="K140" s="304"/>
      <c r="L140" s="216">
        <v>0.00525</v>
      </c>
      <c r="Q140" s="302"/>
      <c r="R140" s="53" t="s">
        <v>1266</v>
      </c>
      <c r="S140" s="53"/>
      <c r="T140" s="53"/>
      <c r="U140" s="289"/>
      <c r="V140" s="53"/>
      <c r="W140" s="278"/>
      <c r="X140" s="54"/>
      <c r="AI140" s="362"/>
      <c r="AJ140" s="392"/>
      <c r="AK140" s="394"/>
      <c r="AL140" s="362">
        <v>2</v>
      </c>
      <c r="AM140" s="364" t="s">
        <v>906</v>
      </c>
      <c r="AN140" s="366">
        <v>5.473611111111111</v>
      </c>
      <c r="AO140" s="381"/>
      <c r="AP140" s="366">
        <v>2.9347222222222222</v>
      </c>
      <c r="AQ140" s="362">
        <v>49</v>
      </c>
      <c r="AR140" s="404"/>
    </row>
    <row r="141" spans="1:44" ht="12.75" customHeight="1">
      <c r="A141" s="440" t="s">
        <v>1228</v>
      </c>
      <c r="B141" s="440"/>
      <c r="C141" s="440"/>
      <c r="D141" s="208" t="s">
        <v>16</v>
      </c>
      <c r="E141" s="212" t="e">
        <f>MAX((D141/60)/4.1)</f>
        <v>#VALUE!</v>
      </c>
      <c r="G141" s="44">
        <v>12</v>
      </c>
      <c r="H141" s="45" t="s">
        <v>310</v>
      </c>
      <c r="I141" s="45" t="s">
        <v>36</v>
      </c>
      <c r="J141" s="53"/>
      <c r="K141" s="321"/>
      <c r="L141" s="216">
        <v>0.004989583333333333</v>
      </c>
      <c r="Q141" s="302"/>
      <c r="R141" s="53" t="s">
        <v>1267</v>
      </c>
      <c r="S141" s="53"/>
      <c r="T141" s="53"/>
      <c r="U141" s="289"/>
      <c r="V141" s="53"/>
      <c r="W141" s="278"/>
      <c r="X141" s="54"/>
      <c r="AI141" s="363"/>
      <c r="AJ141" s="393"/>
      <c r="AK141" s="395"/>
      <c r="AL141" s="363">
        <v>3</v>
      </c>
      <c r="AM141" s="365" t="s">
        <v>919</v>
      </c>
      <c r="AN141" s="367">
        <v>8.372916666666667</v>
      </c>
      <c r="AO141" s="382"/>
      <c r="AP141" s="367">
        <v>2.8993055555555554</v>
      </c>
      <c r="AQ141" s="363">
        <v>46</v>
      </c>
      <c r="AR141" s="404"/>
    </row>
    <row r="142" spans="5:44" ht="15.75">
      <c r="E142" s="212">
        <f>MAX((L139/60)/3.6)</f>
        <v>1.975094307270233E-05</v>
      </c>
      <c r="G142" s="449"/>
      <c r="H142" s="450"/>
      <c r="I142" s="451">
        <v>2</v>
      </c>
      <c r="J142" s="451"/>
      <c r="K142" s="452"/>
      <c r="L142" s="227">
        <f>SUM(L139:L141)</f>
        <v>0.014505787037037036</v>
      </c>
      <c r="Q142" s="302"/>
      <c r="R142" s="231" t="s">
        <v>1268</v>
      </c>
      <c r="S142" s="231"/>
      <c r="T142" s="231"/>
      <c r="U142" s="291"/>
      <c r="V142" s="231"/>
      <c r="W142" s="286"/>
      <c r="X142" s="271"/>
      <c r="AI142" s="359">
        <v>29</v>
      </c>
      <c r="AJ142" s="391" t="s">
        <v>1551</v>
      </c>
      <c r="AK142" s="372">
        <v>8.378472222222223</v>
      </c>
      <c r="AL142" s="359">
        <v>1</v>
      </c>
      <c r="AM142" s="360" t="s">
        <v>748</v>
      </c>
      <c r="AN142" s="361">
        <v>2.5590277777777777</v>
      </c>
      <c r="AO142" s="383"/>
      <c r="AP142" s="361">
        <v>2.5590277777777777</v>
      </c>
      <c r="AQ142" s="359">
        <v>49</v>
      </c>
      <c r="AR142" s="404"/>
    </row>
    <row r="143" spans="5:44" ht="12.75">
      <c r="E143" s="212">
        <f>MAX((J143/60)/3.6)</f>
        <v>2.1149477023319615E-05</v>
      </c>
      <c r="G143" s="44">
        <v>2</v>
      </c>
      <c r="H143" s="45" t="s">
        <v>303</v>
      </c>
      <c r="I143" s="45" t="s">
        <v>21</v>
      </c>
      <c r="J143" s="313">
        <v>0.0045682870370370365</v>
      </c>
      <c r="K143" s="319"/>
      <c r="L143" s="216">
        <v>1</v>
      </c>
      <c r="Q143" s="302"/>
      <c r="R143" s="53">
        <v>134</v>
      </c>
      <c r="S143" s="53"/>
      <c r="T143" s="253" t="s">
        <v>1432</v>
      </c>
      <c r="U143" s="289"/>
      <c r="V143" s="53"/>
      <c r="W143" s="278"/>
      <c r="X143" s="270">
        <v>7.102777777777778</v>
      </c>
      <c r="AI143" s="362"/>
      <c r="AJ143" s="392"/>
      <c r="AK143" s="394"/>
      <c r="AL143" s="362">
        <v>2</v>
      </c>
      <c r="AM143" s="364" t="s">
        <v>859</v>
      </c>
      <c r="AN143" s="366">
        <v>4.80625</v>
      </c>
      <c r="AO143" s="381"/>
      <c r="AP143" s="366">
        <v>2.2472222222222222</v>
      </c>
      <c r="AQ143" s="362">
        <v>28</v>
      </c>
      <c r="AR143" s="404"/>
    </row>
    <row r="144" spans="5:44" ht="12.75" customHeight="1">
      <c r="E144" s="212">
        <f>MAX((J147/60)/3.6)</f>
        <v>2.1910365226337446E-05</v>
      </c>
      <c r="G144" s="44">
        <v>7</v>
      </c>
      <c r="H144" s="45" t="s">
        <v>272</v>
      </c>
      <c r="I144" s="45" t="s">
        <v>21</v>
      </c>
      <c r="J144" s="313">
        <v>0.004857638888888889</v>
      </c>
      <c r="K144" s="321"/>
      <c r="Q144" s="302"/>
      <c r="R144" s="53" t="s">
        <v>1433</v>
      </c>
      <c r="S144" s="53"/>
      <c r="T144" s="233">
        <v>2.1152777777777776</v>
      </c>
      <c r="U144" s="289"/>
      <c r="V144" s="53"/>
      <c r="W144" s="278"/>
      <c r="X144" s="54"/>
      <c r="AI144" s="363"/>
      <c r="AJ144" s="393"/>
      <c r="AK144" s="395"/>
      <c r="AL144" s="363">
        <v>3</v>
      </c>
      <c r="AM144" s="365" t="s">
        <v>466</v>
      </c>
      <c r="AN144" s="367">
        <v>8.378472222222223</v>
      </c>
      <c r="AO144" s="382"/>
      <c r="AP144" s="367">
        <v>3.5722222222222224</v>
      </c>
      <c r="AQ144" s="363">
        <v>53</v>
      </c>
      <c r="AR144" s="404"/>
    </row>
    <row r="145" spans="5:44" ht="12.75" customHeight="1">
      <c r="E145" s="212">
        <f>MAX((J151/60)/3.6)</f>
        <v>2.1910365226337446E-05</v>
      </c>
      <c r="G145" s="44">
        <v>9</v>
      </c>
      <c r="H145" s="45" t="s">
        <v>279</v>
      </c>
      <c r="I145" s="45" t="s">
        <v>21</v>
      </c>
      <c r="J145" s="313">
        <v>0.0049259259259259265</v>
      </c>
      <c r="K145" s="319"/>
      <c r="Q145" s="302"/>
      <c r="R145" s="53" t="s">
        <v>1434</v>
      </c>
      <c r="S145" s="53"/>
      <c r="T145" s="233">
        <v>2.548611111111111</v>
      </c>
      <c r="U145" s="289"/>
      <c r="V145" s="233">
        <f>SUM(T144:T145)</f>
        <v>4.663888888888889</v>
      </c>
      <c r="W145" s="278"/>
      <c r="X145" s="57" t="s">
        <v>1460</v>
      </c>
      <c r="AI145" s="359"/>
      <c r="AJ145" s="391" t="s">
        <v>1552</v>
      </c>
      <c r="AK145" s="372">
        <v>8.474305555555555</v>
      </c>
      <c r="AL145" s="359">
        <v>1</v>
      </c>
      <c r="AM145" s="360" t="s">
        <v>891</v>
      </c>
      <c r="AN145" s="361">
        <v>2.7368055555555557</v>
      </c>
      <c r="AO145" s="383"/>
      <c r="AP145" s="361">
        <v>2.7368055555555557</v>
      </c>
      <c r="AQ145" s="359">
        <v>50</v>
      </c>
      <c r="AR145" s="404"/>
    </row>
    <row r="146" spans="5:44" ht="12.75">
      <c r="E146" s="212">
        <f>MAX((J148/60)/3.6)</f>
        <v>2.2044324417009598E-05</v>
      </c>
      <c r="G146" s="318"/>
      <c r="H146" s="444"/>
      <c r="I146" s="444"/>
      <c r="J146" s="317">
        <f>SUM(J143:J145)</f>
        <v>0.014351851851851852</v>
      </c>
      <c r="K146" s="319">
        <v>1</v>
      </c>
      <c r="Q146" s="302"/>
      <c r="R146" s="231" t="s">
        <v>1435</v>
      </c>
      <c r="S146" s="231"/>
      <c r="T146" s="232">
        <v>2.4388888888888887</v>
      </c>
      <c r="U146" s="291"/>
      <c r="V146" s="247">
        <f>SUM(X143-T145)</f>
        <v>4.554166666666667</v>
      </c>
      <c r="W146" s="280"/>
      <c r="X146" s="258" t="s">
        <v>1459</v>
      </c>
      <c r="AI146" s="362"/>
      <c r="AJ146" s="392"/>
      <c r="AK146" s="394"/>
      <c r="AL146" s="362">
        <v>2</v>
      </c>
      <c r="AM146" s="364" t="s">
        <v>592</v>
      </c>
      <c r="AN146" s="366">
        <v>5.788888888888889</v>
      </c>
      <c r="AO146" s="381"/>
      <c r="AP146" s="366">
        <v>3.0520833333333335</v>
      </c>
      <c r="AQ146" s="362">
        <v>52</v>
      </c>
      <c r="AR146" s="404"/>
    </row>
    <row r="147" spans="5:44" ht="12.75">
      <c r="E147" s="212">
        <f>MAX((J156/60)/3.6)</f>
        <v>2.2087191358024692E-05</v>
      </c>
      <c r="G147" s="44">
        <v>3</v>
      </c>
      <c r="H147" s="45" t="s">
        <v>302</v>
      </c>
      <c r="I147" s="45" t="s">
        <v>57</v>
      </c>
      <c r="J147" s="313">
        <v>0.004732638888888889</v>
      </c>
      <c r="K147" s="319"/>
      <c r="Q147" s="302">
        <v>23</v>
      </c>
      <c r="R147" s="53" t="s">
        <v>1436</v>
      </c>
      <c r="S147" s="53"/>
      <c r="T147" s="253" t="s">
        <v>1440</v>
      </c>
      <c r="U147" s="289"/>
      <c r="V147" s="53"/>
      <c r="W147" s="278"/>
      <c r="X147" s="270">
        <v>7.434027777777778</v>
      </c>
      <c r="AI147" s="363"/>
      <c r="AJ147" s="393"/>
      <c r="AK147" s="395"/>
      <c r="AL147" s="363">
        <v>3</v>
      </c>
      <c r="AM147" s="365" t="s">
        <v>939</v>
      </c>
      <c r="AN147" s="367">
        <v>8.474305555555555</v>
      </c>
      <c r="AO147" s="382"/>
      <c r="AP147" s="367">
        <v>2.685416666666667</v>
      </c>
      <c r="AQ147" s="363">
        <v>44</v>
      </c>
      <c r="AR147" s="404"/>
    </row>
    <row r="148" spans="5:44" ht="12.75" customHeight="1">
      <c r="E148" s="212">
        <f>MAX((J144/60)/3.6)</f>
        <v>2.248906893004115E-05</v>
      </c>
      <c r="G148" s="44">
        <v>5</v>
      </c>
      <c r="H148" s="45" t="s">
        <v>269</v>
      </c>
      <c r="I148" s="45" t="s">
        <v>57</v>
      </c>
      <c r="J148" s="313">
        <v>0.0047615740740740735</v>
      </c>
      <c r="K148" s="319"/>
      <c r="Q148" s="302"/>
      <c r="R148" s="53" t="s">
        <v>1437</v>
      </c>
      <c r="S148" s="53"/>
      <c r="T148" s="233">
        <v>2.3645833333333335</v>
      </c>
      <c r="U148" s="289"/>
      <c r="V148" s="53"/>
      <c r="W148" s="278"/>
      <c r="X148" s="54"/>
      <c r="AI148" s="359"/>
      <c r="AJ148" s="391" t="s">
        <v>1553</v>
      </c>
      <c r="AK148" s="372">
        <v>9.288194444444445</v>
      </c>
      <c r="AL148" s="359">
        <v>1</v>
      </c>
      <c r="AM148" s="360" t="s">
        <v>832</v>
      </c>
      <c r="AN148" s="361">
        <v>2.402083333333333</v>
      </c>
      <c r="AO148" s="383"/>
      <c r="AP148" s="361">
        <v>2.402083333333333</v>
      </c>
      <c r="AQ148" s="359">
        <v>42</v>
      </c>
      <c r="AR148" s="404"/>
    </row>
    <row r="149" spans="5:44" ht="25.5" customHeight="1">
      <c r="E149" s="212">
        <f>MAX((J157/60)/3.6)</f>
        <v>2.269804526748971E-05</v>
      </c>
      <c r="G149" s="44">
        <v>12</v>
      </c>
      <c r="H149" s="45" t="s">
        <v>329</v>
      </c>
      <c r="I149" s="45" t="s">
        <v>57</v>
      </c>
      <c r="J149" s="313">
        <v>0.004989583333333333</v>
      </c>
      <c r="K149" s="319"/>
      <c r="Q149" s="302"/>
      <c r="R149" s="53" t="s">
        <v>1438</v>
      </c>
      <c r="S149" s="53"/>
      <c r="T149" s="233">
        <v>2.3</v>
      </c>
      <c r="U149" s="289"/>
      <c r="V149" s="233">
        <f>SUM(T148:T149)</f>
        <v>4.664583333333333</v>
      </c>
      <c r="W149" s="278"/>
      <c r="X149" s="54"/>
      <c r="AI149" s="362"/>
      <c r="AJ149" s="392"/>
      <c r="AK149" s="394"/>
      <c r="AL149" s="362">
        <v>2</v>
      </c>
      <c r="AM149" s="364" t="s">
        <v>1554</v>
      </c>
      <c r="AN149" s="366">
        <v>4.464583333333334</v>
      </c>
      <c r="AO149" s="381"/>
      <c r="AP149" s="366">
        <v>2.0625</v>
      </c>
      <c r="AQ149" s="362">
        <v>12</v>
      </c>
      <c r="AR149" s="404"/>
    </row>
    <row r="150" spans="5:44" ht="25.5" customHeight="1">
      <c r="E150" s="212">
        <f>MAX((J145/60)/3.6)</f>
        <v>2.280521262002744E-05</v>
      </c>
      <c r="G150" s="318"/>
      <c r="H150" s="444"/>
      <c r="I150" s="444"/>
      <c r="J150" s="317">
        <f>SUM(J147:J149)</f>
        <v>0.014483796296296293</v>
      </c>
      <c r="K150" s="319"/>
      <c r="L150">
        <v>3</v>
      </c>
      <c r="Q150" s="302"/>
      <c r="R150" s="231" t="s">
        <v>1439</v>
      </c>
      <c r="S150" s="231"/>
      <c r="T150" s="232">
        <v>2.76875</v>
      </c>
      <c r="U150" s="291"/>
      <c r="V150" s="231"/>
      <c r="W150" s="286"/>
      <c r="X150" s="271"/>
      <c r="AI150" s="363"/>
      <c r="AJ150" s="393"/>
      <c r="AK150" s="395"/>
      <c r="AL150" s="363">
        <v>3</v>
      </c>
      <c r="AM150" s="365" t="s">
        <v>1555</v>
      </c>
      <c r="AN150" s="367">
        <v>9.288194444444445</v>
      </c>
      <c r="AO150" s="382"/>
      <c r="AP150" s="367">
        <v>4.823611111111111</v>
      </c>
      <c r="AQ150" s="363">
        <v>55</v>
      </c>
      <c r="AR150" s="404"/>
    </row>
    <row r="151" spans="5:44" ht="12.75" customHeight="1">
      <c r="E151" s="212">
        <f>MAX((J152/60)/3.6)</f>
        <v>2.2907021604938273E-05</v>
      </c>
      <c r="G151" s="44">
        <v>3</v>
      </c>
      <c r="H151" s="45" t="s">
        <v>305</v>
      </c>
      <c r="I151" s="45" t="s">
        <v>54</v>
      </c>
      <c r="J151" s="313">
        <v>0.004732638888888889</v>
      </c>
      <c r="K151" s="319"/>
      <c r="Q151" s="302">
        <v>24</v>
      </c>
      <c r="R151" s="53" t="s">
        <v>1441</v>
      </c>
      <c r="S151" s="53"/>
      <c r="T151" s="253" t="s">
        <v>1442</v>
      </c>
      <c r="U151" s="289"/>
      <c r="V151" s="53"/>
      <c r="W151" s="278"/>
      <c r="X151" s="270">
        <v>8.319444444444445</v>
      </c>
      <c r="AI151" s="359"/>
      <c r="AJ151" s="391" t="s">
        <v>1556</v>
      </c>
      <c r="AK151" s="372">
        <v>9.290972222222221</v>
      </c>
      <c r="AL151" s="359">
        <v>1</v>
      </c>
      <c r="AM151" s="360" t="s">
        <v>817</v>
      </c>
      <c r="AN151" s="361">
        <v>3.2118055555555554</v>
      </c>
      <c r="AO151" s="383"/>
      <c r="AP151" s="361">
        <v>3.2118055555555554</v>
      </c>
      <c r="AQ151" s="359">
        <v>56</v>
      </c>
      <c r="AR151" s="404"/>
    </row>
    <row r="152" spans="1:44" ht="12.75" customHeight="1">
      <c r="A152" s="207">
        <v>11</v>
      </c>
      <c r="B152" s="207" t="s">
        <v>326</v>
      </c>
      <c r="C152" s="207" t="s">
        <v>21</v>
      </c>
      <c r="D152" s="216">
        <v>0.004960648148148148</v>
      </c>
      <c r="E152" s="212">
        <f>MAX((D152/60)/3.6)</f>
        <v>2.2965963648834016E-05</v>
      </c>
      <c r="G152" s="44">
        <v>10</v>
      </c>
      <c r="H152" s="45" t="s">
        <v>314</v>
      </c>
      <c r="I152" s="45" t="s">
        <v>54</v>
      </c>
      <c r="J152" s="313">
        <v>0.0049479166666666664</v>
      </c>
      <c r="K152" s="319"/>
      <c r="Q152" s="302"/>
      <c r="R152" s="53" t="s">
        <v>1443</v>
      </c>
      <c r="S152" s="53"/>
      <c r="T152" s="233">
        <v>2.877083333333333</v>
      </c>
      <c r="U152" s="289"/>
      <c r="V152" s="53"/>
      <c r="W152" s="278"/>
      <c r="X152" s="54"/>
      <c r="AI152" s="362"/>
      <c r="AJ152" s="392"/>
      <c r="AK152" s="394"/>
      <c r="AL152" s="362">
        <v>2</v>
      </c>
      <c r="AM152" s="364" t="s">
        <v>1557</v>
      </c>
      <c r="AN152" s="366">
        <v>5.961111111111111</v>
      </c>
      <c r="AO152" s="381"/>
      <c r="AP152" s="366">
        <v>2.7493055555555554</v>
      </c>
      <c r="AQ152" s="362">
        <v>46</v>
      </c>
      <c r="AR152" s="404"/>
    </row>
    <row r="153" spans="5:44" ht="24">
      <c r="E153" s="212">
        <f>MAX((J149/60)/3.6)</f>
        <v>2.309992283950617E-05</v>
      </c>
      <c r="G153" s="44">
        <v>28</v>
      </c>
      <c r="H153" s="45" t="s">
        <v>308</v>
      </c>
      <c r="I153" s="45" t="s">
        <v>54</v>
      </c>
      <c r="J153" s="313">
        <v>0.005359953703703704</v>
      </c>
      <c r="K153" s="319"/>
      <c r="Q153" s="302"/>
      <c r="R153" s="53" t="s">
        <v>193</v>
      </c>
      <c r="S153" s="53"/>
      <c r="T153" s="233">
        <v>2.6506944444444445</v>
      </c>
      <c r="U153" s="289"/>
      <c r="V153" s="233">
        <f>SUM(T152:T153)</f>
        <v>5.527777777777778</v>
      </c>
      <c r="W153" s="278"/>
      <c r="X153" s="57" t="s">
        <v>1460</v>
      </c>
      <c r="AI153" s="363"/>
      <c r="AJ153" s="393"/>
      <c r="AK153" s="395"/>
      <c r="AL153" s="363">
        <v>3</v>
      </c>
      <c r="AM153" s="365" t="s">
        <v>807</v>
      </c>
      <c r="AN153" s="367">
        <v>9.290972222222221</v>
      </c>
      <c r="AO153" s="382"/>
      <c r="AP153" s="367">
        <v>3.329861111111111</v>
      </c>
      <c r="AQ153" s="363">
        <v>49</v>
      </c>
      <c r="AR153" s="404"/>
    </row>
    <row r="154" spans="5:44" ht="12.75" customHeight="1">
      <c r="E154" s="212">
        <f>MAX((L141/60)/3.6)</f>
        <v>2.309992283950617E-05</v>
      </c>
      <c r="G154" s="318"/>
      <c r="H154" s="444"/>
      <c r="I154" s="444"/>
      <c r="J154" s="317">
        <f>SUM(J151:J153)</f>
        <v>0.015040509259259259</v>
      </c>
      <c r="K154" s="319"/>
      <c r="L154">
        <v>5</v>
      </c>
      <c r="Q154" s="302"/>
      <c r="R154" s="231" t="s">
        <v>234</v>
      </c>
      <c r="S154" s="231"/>
      <c r="T154" s="231" t="s">
        <v>1444</v>
      </c>
      <c r="U154" s="291"/>
      <c r="V154" s="247">
        <f>SUM(X151-T153)</f>
        <v>5.66875</v>
      </c>
      <c r="W154" s="280"/>
      <c r="X154" s="258" t="s">
        <v>1459</v>
      </c>
      <c r="AI154" s="359"/>
      <c r="AJ154" s="391" t="s">
        <v>1558</v>
      </c>
      <c r="AK154" s="372">
        <v>9.776388888888889</v>
      </c>
      <c r="AL154" s="359">
        <v>1</v>
      </c>
      <c r="AM154" s="360" t="s">
        <v>935</v>
      </c>
      <c r="AN154" s="361">
        <v>3.15625</v>
      </c>
      <c r="AO154" s="383"/>
      <c r="AP154" s="361">
        <v>3.15625</v>
      </c>
      <c r="AQ154" s="359">
        <v>55</v>
      </c>
      <c r="AR154" s="404"/>
    </row>
    <row r="155" spans="5:44" ht="12.75" customHeight="1">
      <c r="E155" s="212">
        <f>MAX((J196/60)/3.6)</f>
        <v>2.3217806927297667E-05</v>
      </c>
      <c r="G155" s="318"/>
      <c r="H155" s="444"/>
      <c r="I155" s="444"/>
      <c r="J155" s="230"/>
      <c r="K155" s="319"/>
      <c r="Q155" s="302"/>
      <c r="R155" s="53">
        <v>132</v>
      </c>
      <c r="S155" s="53"/>
      <c r="T155" s="253" t="s">
        <v>1445</v>
      </c>
      <c r="U155" s="289"/>
      <c r="V155" s="53"/>
      <c r="W155" s="278"/>
      <c r="X155" s="270">
        <v>8.634027777777778</v>
      </c>
      <c r="AI155" s="362"/>
      <c r="AJ155" s="392"/>
      <c r="AK155" s="394"/>
      <c r="AL155" s="362">
        <v>2</v>
      </c>
      <c r="AM155" s="364" t="s">
        <v>931</v>
      </c>
      <c r="AN155" s="366">
        <v>6.2125</v>
      </c>
      <c r="AO155" s="381"/>
      <c r="AP155" s="366">
        <v>3.05625</v>
      </c>
      <c r="AQ155" s="362">
        <v>53</v>
      </c>
      <c r="AR155" s="404"/>
    </row>
    <row r="156" spans="5:44" ht="25.5" customHeight="1">
      <c r="E156" s="212">
        <f>MAX((J192/60)/3.6)</f>
        <v>2.336784122085048E-05</v>
      </c>
      <c r="G156" s="44">
        <v>6</v>
      </c>
      <c r="H156" s="45" t="s">
        <v>330</v>
      </c>
      <c r="I156" s="45" t="s">
        <v>18</v>
      </c>
      <c r="J156" s="313">
        <v>0.0047708333333333335</v>
      </c>
      <c r="K156" s="319"/>
      <c r="Q156" s="302"/>
      <c r="R156" s="53" t="s">
        <v>1446</v>
      </c>
      <c r="S156" s="53"/>
      <c r="T156" s="233">
        <v>3.057638888888889</v>
      </c>
      <c r="U156" s="289"/>
      <c r="V156" s="53"/>
      <c r="W156" s="278"/>
      <c r="X156" s="54"/>
      <c r="AI156" s="363"/>
      <c r="AJ156" s="393"/>
      <c r="AK156" s="395"/>
      <c r="AL156" s="363">
        <v>3</v>
      </c>
      <c r="AM156" s="365" t="s">
        <v>933</v>
      </c>
      <c r="AN156" s="367">
        <v>9.776388888888889</v>
      </c>
      <c r="AO156" s="382"/>
      <c r="AP156" s="367">
        <v>3.5638888888888887</v>
      </c>
      <c r="AQ156" s="363">
        <v>52</v>
      </c>
      <c r="AR156" s="404"/>
    </row>
    <row r="157" spans="5:44" ht="12.75" customHeight="1">
      <c r="E157" s="212">
        <f>MAX((J176/60)/3.6)</f>
        <v>2.3667909807956104E-05</v>
      </c>
      <c r="G157" s="44">
        <v>8</v>
      </c>
      <c r="H157" s="45" t="s">
        <v>261</v>
      </c>
      <c r="I157" s="45" t="s">
        <v>18</v>
      </c>
      <c r="J157" s="313">
        <v>0.004902777777777778</v>
      </c>
      <c r="K157" s="319"/>
      <c r="Q157" s="302"/>
      <c r="R157" s="53" t="s">
        <v>1269</v>
      </c>
      <c r="S157" s="53"/>
      <c r="T157" s="53"/>
      <c r="U157" s="289"/>
      <c r="V157" s="53"/>
      <c r="W157" s="278"/>
      <c r="X157" s="54"/>
      <c r="AI157" s="359">
        <v>30</v>
      </c>
      <c r="AJ157" s="391" t="s">
        <v>1559</v>
      </c>
      <c r="AK157" s="372">
        <v>10.020138888888889</v>
      </c>
      <c r="AL157" s="359">
        <v>1</v>
      </c>
      <c r="AM157" s="360" t="s">
        <v>943</v>
      </c>
      <c r="AN157" s="361">
        <v>2.9986111111111113</v>
      </c>
      <c r="AO157" s="383"/>
      <c r="AP157" s="361">
        <v>2.9986111111111113</v>
      </c>
      <c r="AQ157" s="359">
        <v>53</v>
      </c>
      <c r="AR157" s="404"/>
    </row>
    <row r="158" spans="1:44" ht="12.75" customHeight="1">
      <c r="A158" s="207">
        <v>17</v>
      </c>
      <c r="B158" s="207" t="s">
        <v>290</v>
      </c>
      <c r="C158" s="207" t="s">
        <v>114</v>
      </c>
      <c r="D158" s="216">
        <v>0.005121527777777778</v>
      </c>
      <c r="E158" s="212">
        <f>MAX((D158/60)/3.6)</f>
        <v>2.3710776748971192E-05</v>
      </c>
      <c r="G158" s="44">
        <v>27</v>
      </c>
      <c r="H158" s="45" t="s">
        <v>271</v>
      </c>
      <c r="I158" s="45" t="s">
        <v>18</v>
      </c>
      <c r="J158" s="313">
        <v>0.005333333333333333</v>
      </c>
      <c r="K158" s="319"/>
      <c r="Q158" s="302"/>
      <c r="R158" s="53" t="s">
        <v>1447</v>
      </c>
      <c r="S158" s="53"/>
      <c r="T158" s="233">
        <v>2.569444444444444</v>
      </c>
      <c r="U158" s="289"/>
      <c r="V158" s="233">
        <f>SUM(T156:T158)</f>
        <v>5.627083333333333</v>
      </c>
      <c r="W158" s="278"/>
      <c r="X158" s="57" t="s">
        <v>1460</v>
      </c>
      <c r="AI158" s="362"/>
      <c r="AJ158" s="392"/>
      <c r="AK158" s="394"/>
      <c r="AL158" s="362">
        <v>2</v>
      </c>
      <c r="AM158" s="364" t="s">
        <v>945</v>
      </c>
      <c r="AN158" s="366">
        <v>6.336805555555556</v>
      </c>
      <c r="AO158" s="381"/>
      <c r="AP158" s="366">
        <v>3.338194444444444</v>
      </c>
      <c r="AQ158" s="362">
        <v>54</v>
      </c>
      <c r="AR158" s="404"/>
    </row>
    <row r="159" spans="5:44" ht="12.75" customHeight="1">
      <c r="E159" s="212">
        <f>MAX((J160/60)/3.6)</f>
        <v>2.380186899862826E-05</v>
      </c>
      <c r="G159" s="318"/>
      <c r="H159" s="444"/>
      <c r="I159" s="444"/>
      <c r="J159" s="317">
        <f>SUM(J156:J158)</f>
        <v>0.015006944444444444</v>
      </c>
      <c r="K159" s="319"/>
      <c r="L159">
        <v>4</v>
      </c>
      <c r="Q159" s="302"/>
      <c r="R159" s="231" t="s">
        <v>1448</v>
      </c>
      <c r="S159" s="231"/>
      <c r="T159" s="232">
        <v>3.00625</v>
      </c>
      <c r="U159" s="291"/>
      <c r="V159" s="232">
        <f>SUM(X155-V158)</f>
        <v>3.0069444444444446</v>
      </c>
      <c r="W159" s="286"/>
      <c r="X159" s="272" t="s">
        <v>1459</v>
      </c>
      <c r="AI159" s="363"/>
      <c r="AJ159" s="393"/>
      <c r="AK159" s="395"/>
      <c r="AL159" s="363">
        <v>3</v>
      </c>
      <c r="AM159" s="365" t="s">
        <v>869</v>
      </c>
      <c r="AN159" s="367">
        <v>10.020138888888889</v>
      </c>
      <c r="AO159" s="382"/>
      <c r="AP159" s="367">
        <v>3.6833333333333336</v>
      </c>
      <c r="AQ159" s="363">
        <v>54</v>
      </c>
      <c r="AR159" s="404"/>
    </row>
    <row r="160" spans="5:44" ht="12.75" customHeight="1">
      <c r="E160" s="212">
        <f>MAX((J164/60)/3.6)</f>
        <v>2.384473593964335E-05</v>
      </c>
      <c r="G160" s="44">
        <v>18</v>
      </c>
      <c r="H160" s="45" t="s">
        <v>287</v>
      </c>
      <c r="I160" s="45" t="s">
        <v>26</v>
      </c>
      <c r="J160" s="313">
        <v>0.005141203703703704</v>
      </c>
      <c r="K160" s="319"/>
      <c r="Q160" s="302"/>
      <c r="R160" s="53">
        <v>133</v>
      </c>
      <c r="S160" s="53"/>
      <c r="T160" s="253" t="s">
        <v>1449</v>
      </c>
      <c r="U160" s="289"/>
      <c r="V160" s="53"/>
      <c r="W160" s="278"/>
      <c r="X160" s="270">
        <v>8.645138888888889</v>
      </c>
      <c r="AI160" s="359">
        <v>31</v>
      </c>
      <c r="AJ160" s="391" t="s">
        <v>1560</v>
      </c>
      <c r="AK160" s="372">
        <v>10.252083333333333</v>
      </c>
      <c r="AL160" s="359">
        <v>1</v>
      </c>
      <c r="AM160" s="360" t="s">
        <v>909</v>
      </c>
      <c r="AN160" s="361">
        <v>3.125</v>
      </c>
      <c r="AO160" s="383"/>
      <c r="AP160" s="361">
        <v>3.125</v>
      </c>
      <c r="AQ160" s="359">
        <v>54</v>
      </c>
      <c r="AR160" s="404"/>
    </row>
    <row r="161" spans="5:44" ht="12.75">
      <c r="E161" s="212">
        <f>MAX((J173/60)/3.6)</f>
        <v>2.394654492455418E-05</v>
      </c>
      <c r="G161" s="44">
        <v>22</v>
      </c>
      <c r="H161" s="45" t="s">
        <v>316</v>
      </c>
      <c r="I161" s="45" t="s">
        <v>26</v>
      </c>
      <c r="J161" s="313">
        <v>0.005230324074074074</v>
      </c>
      <c r="K161" s="319"/>
      <c r="Q161" s="302"/>
      <c r="R161" s="53" t="s">
        <v>1450</v>
      </c>
      <c r="S161" s="53"/>
      <c r="T161" s="233">
        <v>2.9090277777777778</v>
      </c>
      <c r="U161" s="289"/>
      <c r="V161" s="53"/>
      <c r="W161" s="278"/>
      <c r="X161" s="54"/>
      <c r="AI161" s="362"/>
      <c r="AJ161" s="392"/>
      <c r="AK161" s="394"/>
      <c r="AL161" s="362">
        <v>2</v>
      </c>
      <c r="AM161" s="364" t="s">
        <v>923</v>
      </c>
      <c r="AN161" s="366">
        <v>6.709722222222222</v>
      </c>
      <c r="AO161" s="381"/>
      <c r="AP161" s="366">
        <v>3.584722222222222</v>
      </c>
      <c r="AQ161" s="362">
        <v>56</v>
      </c>
      <c r="AR161" s="404"/>
    </row>
    <row r="162" spans="5:44" ht="12.75" customHeight="1">
      <c r="E162" s="212">
        <f>MAX((J165/60)/3.6)</f>
        <v>2.4037637174211248E-05</v>
      </c>
      <c r="G162" s="44">
        <v>24</v>
      </c>
      <c r="H162" s="45" t="s">
        <v>1229</v>
      </c>
      <c r="I162" s="45" t="s">
        <v>26</v>
      </c>
      <c r="J162" s="313">
        <v>0.005259259259259259</v>
      </c>
      <c r="K162" s="319"/>
      <c r="Q162" s="302"/>
      <c r="R162" s="53" t="s">
        <v>220</v>
      </c>
      <c r="S162" s="53"/>
      <c r="T162" s="233">
        <v>2.517361111111111</v>
      </c>
      <c r="U162" s="289"/>
      <c r="V162" s="233">
        <f>SUM(T161:T162)</f>
        <v>5.426388888888889</v>
      </c>
      <c r="W162" s="278"/>
      <c r="X162" s="57" t="s">
        <v>1460</v>
      </c>
      <c r="AI162" s="363"/>
      <c r="AJ162" s="393"/>
      <c r="AK162" s="395"/>
      <c r="AL162" s="363">
        <v>3</v>
      </c>
      <c r="AM162" s="365" t="s">
        <v>915</v>
      </c>
      <c r="AN162" s="367">
        <v>10.252083333333333</v>
      </c>
      <c r="AO162" s="382"/>
      <c r="AP162" s="367">
        <v>3.542361111111111</v>
      </c>
      <c r="AQ162" s="363">
        <v>51</v>
      </c>
      <c r="AR162" s="404"/>
    </row>
    <row r="163" spans="5:44" ht="12.75">
      <c r="E163" s="212">
        <f>MAX((J161/60)/3.6)</f>
        <v>2.4214463305898487E-05</v>
      </c>
      <c r="G163" s="318"/>
      <c r="H163" s="444"/>
      <c r="I163" s="444"/>
      <c r="J163" s="317">
        <f>SUM(J160:J162)</f>
        <v>0.015630787037037037</v>
      </c>
      <c r="K163" s="319"/>
      <c r="L163">
        <v>8</v>
      </c>
      <c r="Q163" s="302"/>
      <c r="R163" s="231" t="s">
        <v>1451</v>
      </c>
      <c r="S163" s="231"/>
      <c r="T163" s="232">
        <v>3.2180555555555554</v>
      </c>
      <c r="U163" s="291"/>
      <c r="V163" s="247">
        <f>SUM(X160-T162)</f>
        <v>6.127777777777778</v>
      </c>
      <c r="W163" s="280"/>
      <c r="X163" s="258" t="s">
        <v>1459</v>
      </c>
      <c r="AI163" s="359"/>
      <c r="AJ163" s="391" t="s">
        <v>1561</v>
      </c>
      <c r="AK163" s="372">
        <v>10.447222222222221</v>
      </c>
      <c r="AL163" s="359">
        <v>1</v>
      </c>
      <c r="AM163" s="360" t="s">
        <v>881</v>
      </c>
      <c r="AN163" s="361">
        <v>3.602777777777778</v>
      </c>
      <c r="AO163" s="383"/>
      <c r="AP163" s="361">
        <v>3.602777777777778</v>
      </c>
      <c r="AQ163" s="359">
        <v>58</v>
      </c>
      <c r="AR163" s="404"/>
    </row>
    <row r="164" spans="7:44" ht="25.5" customHeight="1">
      <c r="G164" s="44">
        <v>19</v>
      </c>
      <c r="H164" s="45" t="s">
        <v>294</v>
      </c>
      <c r="I164" s="45" t="s">
        <v>32</v>
      </c>
      <c r="J164" s="313">
        <v>0.0051504629629629635</v>
      </c>
      <c r="K164" s="319"/>
      <c r="Q164" s="302"/>
      <c r="R164" s="53" t="s">
        <v>1270</v>
      </c>
      <c r="S164" s="53"/>
      <c r="T164" s="53"/>
      <c r="U164" s="181"/>
      <c r="V164" s="53"/>
      <c r="W164" s="278"/>
      <c r="X164" s="54"/>
      <c r="AI164" s="362"/>
      <c r="AJ164" s="392"/>
      <c r="AK164" s="394"/>
      <c r="AL164" s="362">
        <v>2</v>
      </c>
      <c r="AM164" s="364" t="s">
        <v>927</v>
      </c>
      <c r="AN164" s="366">
        <v>6.952777777777778</v>
      </c>
      <c r="AO164" s="381"/>
      <c r="AP164" s="366">
        <v>3.35</v>
      </c>
      <c r="AQ164" s="362">
        <v>55</v>
      </c>
      <c r="AR164" s="404"/>
    </row>
    <row r="165" spans="5:44" ht="12.75" customHeight="1">
      <c r="E165" s="212">
        <f>MAX((J162/60)/3.6)</f>
        <v>2.4348422496570642E-05</v>
      </c>
      <c r="G165" s="44">
        <v>21</v>
      </c>
      <c r="H165" s="45" t="s">
        <v>263</v>
      </c>
      <c r="I165" s="45" t="s">
        <v>32</v>
      </c>
      <c r="J165" s="313">
        <v>0.005192129629629629</v>
      </c>
      <c r="K165" s="319"/>
      <c r="Q165" s="302"/>
      <c r="R165" s="53" t="s">
        <v>1271</v>
      </c>
      <c r="S165" s="53"/>
      <c r="T165" s="53"/>
      <c r="U165" s="181"/>
      <c r="V165" s="53"/>
      <c r="W165" s="278"/>
      <c r="X165" s="54"/>
      <c r="AI165" s="363"/>
      <c r="AJ165" s="393"/>
      <c r="AK165" s="395"/>
      <c r="AL165" s="363">
        <v>3</v>
      </c>
      <c r="AM165" s="365" t="s">
        <v>904</v>
      </c>
      <c r="AN165" s="367">
        <v>10.369444444444445</v>
      </c>
      <c r="AO165" s="382"/>
      <c r="AP165" s="367">
        <v>3.494444444444444</v>
      </c>
      <c r="AQ165" s="363">
        <v>50</v>
      </c>
      <c r="AR165" s="404"/>
    </row>
    <row r="166" spans="5:44" ht="12.75" customHeight="1">
      <c r="E166" s="212">
        <f>MAX((J166/60)/3.6)</f>
        <v>2.438057270233196E-05</v>
      </c>
      <c r="G166" s="44">
        <v>25</v>
      </c>
      <c r="H166" s="45" t="s">
        <v>281</v>
      </c>
      <c r="I166" s="45" t="s">
        <v>32</v>
      </c>
      <c r="J166" s="313">
        <v>0.0052662037037037035</v>
      </c>
      <c r="K166" s="319"/>
      <c r="Q166" s="302"/>
      <c r="R166" s="53" t="s">
        <v>1272</v>
      </c>
      <c r="S166" s="53"/>
      <c r="T166" s="53"/>
      <c r="U166" s="181"/>
      <c r="V166" s="53"/>
      <c r="W166" s="278"/>
      <c r="X166" s="54"/>
      <c r="AI166" s="359"/>
      <c r="AJ166" s="391" t="s">
        <v>1562</v>
      </c>
      <c r="AK166" s="372">
        <v>4.774305555555555</v>
      </c>
      <c r="AL166" s="359">
        <v>1</v>
      </c>
      <c r="AM166" s="360" t="s">
        <v>854</v>
      </c>
      <c r="AN166" s="361">
        <v>2.1888888888888887</v>
      </c>
      <c r="AO166" s="383"/>
      <c r="AP166" s="361">
        <v>2.1888888888888887</v>
      </c>
      <c r="AQ166" s="359">
        <v>38</v>
      </c>
      <c r="AR166" s="404"/>
    </row>
    <row r="167" spans="5:44" ht="12.75" customHeight="1">
      <c r="E167" s="212">
        <f>MAX((J180/60)/3.6)</f>
        <v>2.457347393689986E-05</v>
      </c>
      <c r="G167" s="318"/>
      <c r="H167" s="444"/>
      <c r="I167" s="444"/>
      <c r="J167" s="317">
        <f>SUM(J164:J166)</f>
        <v>0.015608796296296296</v>
      </c>
      <c r="K167" s="319"/>
      <c r="L167">
        <v>7</v>
      </c>
      <c r="Q167" s="302"/>
      <c r="R167" s="53" t="s">
        <v>1273</v>
      </c>
      <c r="S167" s="53"/>
      <c r="T167" s="53"/>
      <c r="U167" s="181"/>
      <c r="V167" s="53"/>
      <c r="W167" s="278"/>
      <c r="X167" s="54"/>
      <c r="AI167" s="362"/>
      <c r="AJ167" s="392"/>
      <c r="AK167" s="394"/>
      <c r="AL167" s="362">
        <v>2</v>
      </c>
      <c r="AM167" s="364" t="s">
        <v>841</v>
      </c>
      <c r="AN167" s="366">
        <v>4.774305555555555</v>
      </c>
      <c r="AO167" s="381"/>
      <c r="AP167" s="366">
        <v>2.5854166666666667</v>
      </c>
      <c r="AQ167" s="362">
        <v>41</v>
      </c>
      <c r="AR167" s="404"/>
    </row>
    <row r="168" spans="5:44" ht="12.75" customHeight="1">
      <c r="E168" s="212">
        <f>MAX((J158/60)/3.6)</f>
        <v>2.4691358024691353E-05</v>
      </c>
      <c r="G168" s="44">
        <v>39</v>
      </c>
      <c r="H168" s="45" t="s">
        <v>353</v>
      </c>
      <c r="I168" s="45" t="s">
        <v>57</v>
      </c>
      <c r="J168" s="313">
        <v>0.005593750000000001</v>
      </c>
      <c r="K168" s="319"/>
      <c r="Q168" s="302"/>
      <c r="R168" s="231" t="s">
        <v>1274</v>
      </c>
      <c r="S168" s="231"/>
      <c r="T168" s="231"/>
      <c r="U168" s="296"/>
      <c r="V168" s="231"/>
      <c r="W168" s="286"/>
      <c r="X168" s="271"/>
      <c r="AI168" s="363"/>
      <c r="AJ168" s="393"/>
      <c r="AK168" s="395"/>
      <c r="AL168" s="363">
        <v>3</v>
      </c>
      <c r="AM168" s="365" t="s">
        <v>1206</v>
      </c>
      <c r="AN168" s="363"/>
      <c r="AO168" s="382"/>
      <c r="AP168" s="363" t="s">
        <v>1563</v>
      </c>
      <c r="AQ168" s="363"/>
      <c r="AR168" s="404"/>
    </row>
    <row r="169" spans="5:44" ht="12.75" customHeight="1">
      <c r="E169" s="212">
        <f>MAX((J153/60)/3.6)</f>
        <v>2.4814600480109738E-05</v>
      </c>
      <c r="G169" s="44">
        <v>51</v>
      </c>
      <c r="H169" s="45" t="s">
        <v>277</v>
      </c>
      <c r="I169" s="45" t="s">
        <v>57</v>
      </c>
      <c r="J169" s="313">
        <v>0.0060567129629629625</v>
      </c>
      <c r="K169" s="319"/>
      <c r="Q169" s="302"/>
      <c r="R169" s="53" t="s">
        <v>1275</v>
      </c>
      <c r="S169" s="53"/>
      <c r="T169" s="53"/>
      <c r="U169" s="181"/>
      <c r="V169" s="53"/>
      <c r="W169" s="278"/>
      <c r="X169" s="54"/>
      <c r="AI169" s="359"/>
      <c r="AJ169" s="391" t="s">
        <v>1564</v>
      </c>
      <c r="AK169" s="372">
        <v>5.616666666666667</v>
      </c>
      <c r="AL169" s="359">
        <v>1</v>
      </c>
      <c r="AM169" s="360" t="s">
        <v>953</v>
      </c>
      <c r="AN169" s="361">
        <v>2.9402777777777778</v>
      </c>
      <c r="AO169" s="383"/>
      <c r="AP169" s="361">
        <v>2.9402777777777778</v>
      </c>
      <c r="AQ169" s="359">
        <v>52</v>
      </c>
      <c r="AR169" s="404"/>
    </row>
    <row r="170" spans="5:44" ht="12.75" customHeight="1">
      <c r="E170" s="212">
        <f>MAX((J181/60)/3.6)</f>
        <v>2.4814600480109738E-05</v>
      </c>
      <c r="G170" s="44">
        <v>16</v>
      </c>
      <c r="H170" s="45" t="s">
        <v>296</v>
      </c>
      <c r="I170" s="45" t="s">
        <v>57</v>
      </c>
      <c r="J170" s="313">
        <v>0.006265046296296296</v>
      </c>
      <c r="K170" s="319"/>
      <c r="Q170" s="302"/>
      <c r="R170" s="53" t="s">
        <v>1276</v>
      </c>
      <c r="S170" s="53"/>
      <c r="T170" s="53"/>
      <c r="U170" s="181"/>
      <c r="V170" s="53"/>
      <c r="W170" s="278"/>
      <c r="X170" s="54"/>
      <c r="AI170" s="362"/>
      <c r="AJ170" s="392"/>
      <c r="AK170" s="394"/>
      <c r="AL170" s="362">
        <v>2</v>
      </c>
      <c r="AM170" s="364" t="s">
        <v>855</v>
      </c>
      <c r="AN170" s="362"/>
      <c r="AO170" s="381"/>
      <c r="AP170" s="362" t="s">
        <v>1563</v>
      </c>
      <c r="AQ170" s="362">
        <v>43</v>
      </c>
      <c r="AR170" s="404"/>
    </row>
    <row r="171" spans="1:44" ht="12.75" customHeight="1">
      <c r="A171" s="207">
        <v>30</v>
      </c>
      <c r="B171" s="207" t="s">
        <v>280</v>
      </c>
      <c r="C171" s="207" t="s">
        <v>26</v>
      </c>
      <c r="D171" s="216">
        <v>0.005378472222222222</v>
      </c>
      <c r="E171" s="212">
        <f>MAX((D171/60)/3.6)</f>
        <v>2.4900334362139916E-05</v>
      </c>
      <c r="G171" s="318"/>
      <c r="H171" s="444"/>
      <c r="I171" s="444"/>
      <c r="J171" s="317">
        <f>SUM(J168:J170)</f>
        <v>0.01791550925925926</v>
      </c>
      <c r="K171" s="319"/>
      <c r="L171">
        <v>14</v>
      </c>
      <c r="Q171" s="302"/>
      <c r="R171" s="231" t="s">
        <v>1277</v>
      </c>
      <c r="S171" s="231"/>
      <c r="T171" s="231"/>
      <c r="U171" s="296"/>
      <c r="V171" s="231"/>
      <c r="W171" s="286"/>
      <c r="X171" s="271"/>
      <c r="AI171" s="363"/>
      <c r="AJ171" s="393"/>
      <c r="AK171" s="395"/>
      <c r="AL171" s="363">
        <v>3</v>
      </c>
      <c r="AM171" s="365" t="s">
        <v>852</v>
      </c>
      <c r="AN171" s="367">
        <v>8.763194444444444</v>
      </c>
      <c r="AO171" s="382"/>
      <c r="AP171" s="367">
        <v>2.676388888888889</v>
      </c>
      <c r="AQ171" s="363"/>
      <c r="AR171" s="404"/>
    </row>
    <row r="172" spans="1:44" ht="22.5" customHeight="1">
      <c r="A172" s="207">
        <v>31</v>
      </c>
      <c r="B172" s="207" t="s">
        <v>275</v>
      </c>
      <c r="C172" s="207" t="s">
        <v>36</v>
      </c>
      <c r="D172" s="216">
        <v>0.005381944444444445</v>
      </c>
      <c r="E172" s="212">
        <f>MAX((D172/60)/3.6)</f>
        <v>2.491640946502058E-05</v>
      </c>
      <c r="G172" s="44">
        <v>32</v>
      </c>
      <c r="H172" s="45" t="s">
        <v>289</v>
      </c>
      <c r="I172" s="45" t="s">
        <v>50</v>
      </c>
      <c r="J172" s="313">
        <v>0.005388888888888888</v>
      </c>
      <c r="K172" s="319"/>
      <c r="Q172" s="302">
        <v>26</v>
      </c>
      <c r="R172" s="53" t="s">
        <v>1278</v>
      </c>
      <c r="S172" s="53"/>
      <c r="T172" s="53"/>
      <c r="U172" s="181"/>
      <c r="V172" s="53"/>
      <c r="W172" s="278"/>
      <c r="X172" s="54"/>
      <c r="AI172" s="359"/>
      <c r="AJ172" s="391" t="s">
        <v>1565</v>
      </c>
      <c r="AK172" s="372">
        <v>8.26736111111111</v>
      </c>
      <c r="AL172" s="359">
        <v>1</v>
      </c>
      <c r="AM172" s="360" t="s">
        <v>917</v>
      </c>
      <c r="AN172" s="361">
        <v>3.2381944444444444</v>
      </c>
      <c r="AO172" s="383"/>
      <c r="AP172" s="361">
        <v>3.2381944444444444</v>
      </c>
      <c r="AQ172" s="359">
        <v>57</v>
      </c>
      <c r="AR172" s="404"/>
    </row>
    <row r="173" spans="5:44" ht="12.75" customHeight="1">
      <c r="E173" s="212">
        <f>MAX((J172/60)/3.6)</f>
        <v>2.494855967078189E-05</v>
      </c>
      <c r="G173" s="44">
        <v>20</v>
      </c>
      <c r="H173" s="45" t="s">
        <v>354</v>
      </c>
      <c r="I173" s="45" t="s">
        <v>50</v>
      </c>
      <c r="J173" s="313">
        <v>0.005172453703703703</v>
      </c>
      <c r="K173" s="319"/>
      <c r="Q173" s="302"/>
      <c r="R173" s="53" t="s">
        <v>1279</v>
      </c>
      <c r="S173" s="53"/>
      <c r="T173" s="53"/>
      <c r="U173" s="181"/>
      <c r="V173" s="53"/>
      <c r="W173" s="278"/>
      <c r="X173" s="54"/>
      <c r="AI173" s="362"/>
      <c r="AJ173" s="392"/>
      <c r="AK173" s="394"/>
      <c r="AL173" s="362">
        <v>2</v>
      </c>
      <c r="AM173" s="364" t="s">
        <v>643</v>
      </c>
      <c r="AN173" s="366">
        <v>8.26736111111111</v>
      </c>
      <c r="AO173" s="381"/>
      <c r="AP173" s="366">
        <v>5.029166666666667</v>
      </c>
      <c r="AQ173" s="362">
        <v>57</v>
      </c>
      <c r="AR173" s="404"/>
    </row>
    <row r="174" spans="5:44" ht="12.75" customHeight="1">
      <c r="E174" s="212">
        <f>MAX((J177/60)/3.6)</f>
        <v>2.520040294924554E-05</v>
      </c>
      <c r="G174" s="44">
        <v>1</v>
      </c>
      <c r="H174" s="45" t="s">
        <v>321</v>
      </c>
      <c r="I174" s="45" t="s">
        <v>50</v>
      </c>
      <c r="J174" s="325">
        <v>0.0045231481481481485</v>
      </c>
      <c r="K174" s="304"/>
      <c r="Q174" s="302"/>
      <c r="R174" s="53" t="s">
        <v>1280</v>
      </c>
      <c r="S174" s="53"/>
      <c r="T174" s="53"/>
      <c r="U174" s="181"/>
      <c r="V174" s="53"/>
      <c r="W174" s="278"/>
      <c r="X174" s="54"/>
      <c r="AI174" s="363"/>
      <c r="AJ174" s="393"/>
      <c r="AK174" s="395"/>
      <c r="AL174" s="363">
        <v>3</v>
      </c>
      <c r="AM174" s="365" t="s">
        <v>957</v>
      </c>
      <c r="AN174" s="363"/>
      <c r="AO174" s="382"/>
      <c r="AP174" s="363" t="s">
        <v>1563</v>
      </c>
      <c r="AQ174" s="363"/>
      <c r="AR174" s="404"/>
    </row>
    <row r="175" spans="5:44" ht="35.25" customHeight="1">
      <c r="E175" s="212">
        <f>MAX((J184/60)/3.6)</f>
        <v>2.5243269890260628E-05</v>
      </c>
      <c r="G175" s="318"/>
      <c r="H175" s="444"/>
      <c r="I175" s="444"/>
      <c r="J175" s="317">
        <f>SUM(J172:J174)</f>
        <v>0.015084490740740739</v>
      </c>
      <c r="K175" s="319"/>
      <c r="L175">
        <v>6</v>
      </c>
      <c r="Q175" s="302"/>
      <c r="R175" s="53" t="s">
        <v>1281</v>
      </c>
      <c r="S175" s="53"/>
      <c r="T175" s="53"/>
      <c r="U175" s="181"/>
      <c r="V175" s="53"/>
      <c r="W175" s="278"/>
      <c r="X175" s="54"/>
      <c r="AI175" s="359"/>
      <c r="AJ175" s="391" t="s">
        <v>1566</v>
      </c>
      <c r="AK175" s="372">
        <v>2.1972222222222224</v>
      </c>
      <c r="AL175" s="359">
        <v>1</v>
      </c>
      <c r="AM175" s="360" t="s">
        <v>848</v>
      </c>
      <c r="AN175" s="361">
        <v>2.1972222222222224</v>
      </c>
      <c r="AO175" s="383"/>
      <c r="AP175" s="361">
        <v>2.1972222222222224</v>
      </c>
      <c r="AQ175" s="437">
        <v>39</v>
      </c>
      <c r="AR175" s="404"/>
    </row>
    <row r="176" spans="1:44" ht="12.75" customHeight="1">
      <c r="A176" s="207">
        <v>35</v>
      </c>
      <c r="B176" s="207" t="s">
        <v>1095</v>
      </c>
      <c r="C176" s="207" t="s">
        <v>54</v>
      </c>
      <c r="D176" s="216">
        <v>0.005472222222222222</v>
      </c>
      <c r="E176" s="212">
        <f>MAX((D176/60)/3.6)</f>
        <v>2.5334362139917695E-05</v>
      </c>
      <c r="G176" s="44">
        <v>16</v>
      </c>
      <c r="H176" s="45" t="s">
        <v>274</v>
      </c>
      <c r="I176" s="45" t="s">
        <v>74</v>
      </c>
      <c r="J176" s="313">
        <v>0.005112268518518519</v>
      </c>
      <c r="K176" s="319"/>
      <c r="Q176" s="302"/>
      <c r="R176" s="53" t="s">
        <v>1282</v>
      </c>
      <c r="S176" s="53"/>
      <c r="T176" s="53"/>
      <c r="U176" s="181"/>
      <c r="V176" s="53"/>
      <c r="W176" s="278"/>
      <c r="X176" s="54"/>
      <c r="AI176" s="363"/>
      <c r="AJ176" s="393"/>
      <c r="AK176" s="395"/>
      <c r="AL176" s="363"/>
      <c r="AM176" s="365"/>
      <c r="AN176" s="367"/>
      <c r="AO176" s="382"/>
      <c r="AP176" s="367"/>
      <c r="AQ176" s="438"/>
      <c r="AR176" s="404"/>
    </row>
    <row r="177" spans="5:44" ht="12.75" customHeight="1">
      <c r="E177" s="212">
        <f>MAX((J185/60)/3.6)</f>
        <v>2.5554055212620025E-05</v>
      </c>
      <c r="G177" s="44">
        <v>33</v>
      </c>
      <c r="H177" s="45" t="s">
        <v>293</v>
      </c>
      <c r="I177" s="45" t="s">
        <v>74</v>
      </c>
      <c r="J177" s="313">
        <v>0.005443287037037037</v>
      </c>
      <c r="K177" s="319"/>
      <c r="Q177" s="302"/>
      <c r="R177" s="53" t="s">
        <v>1283</v>
      </c>
      <c r="S177" s="53"/>
      <c r="T177" s="53"/>
      <c r="U177" s="181"/>
      <c r="V177" s="53"/>
      <c r="W177" s="278"/>
      <c r="X177" s="54"/>
      <c r="AI177" s="359"/>
      <c r="AJ177" s="391" t="s">
        <v>1567</v>
      </c>
      <c r="AK177" s="372">
        <v>2.8736111111111113</v>
      </c>
      <c r="AL177" s="359">
        <v>1</v>
      </c>
      <c r="AM177" s="360" t="s">
        <v>797</v>
      </c>
      <c r="AN177" s="368"/>
      <c r="AO177" s="384"/>
      <c r="AP177" s="359" t="s">
        <v>1563</v>
      </c>
      <c r="AQ177" s="437">
        <v>48</v>
      </c>
      <c r="AR177" s="404"/>
    </row>
    <row r="178" spans="5:44" ht="25.5" customHeight="1">
      <c r="E178" s="212">
        <f>MAX((J182/60)/3.6)</f>
        <v>2.5570130315500687E-05</v>
      </c>
      <c r="G178" s="44">
        <v>43</v>
      </c>
      <c r="H178" s="45" t="s">
        <v>350</v>
      </c>
      <c r="I178" s="45" t="s">
        <v>74</v>
      </c>
      <c r="J178" s="326">
        <v>0.005658564814814815</v>
      </c>
      <c r="K178" s="319"/>
      <c r="Q178" s="302"/>
      <c r="R178" s="53" t="s">
        <v>1284</v>
      </c>
      <c r="S178" s="53"/>
      <c r="T178" s="53"/>
      <c r="U178" s="181"/>
      <c r="V178" s="53"/>
      <c r="W178" s="278"/>
      <c r="X178" s="54"/>
      <c r="AI178" s="362"/>
      <c r="AJ178" s="392"/>
      <c r="AK178" s="394"/>
      <c r="AL178" s="362">
        <v>2</v>
      </c>
      <c r="AM178" s="364" t="s">
        <v>791</v>
      </c>
      <c r="AN178" s="366">
        <v>5.549305555555556</v>
      </c>
      <c r="AO178" s="381"/>
      <c r="AP178" s="366">
        <v>2.8736111111111113</v>
      </c>
      <c r="AQ178" s="439"/>
      <c r="AR178" s="404"/>
    </row>
    <row r="179" spans="5:44" ht="12.75" customHeight="1">
      <c r="E179" s="212">
        <f>MAX((J193/60)/3.6)</f>
        <v>2.5688014403292183E-05</v>
      </c>
      <c r="G179" s="318"/>
      <c r="H179" s="444"/>
      <c r="I179" s="444"/>
      <c r="J179" s="327">
        <f>SUM(J176:J178)</f>
        <v>0.016214120370370372</v>
      </c>
      <c r="K179" s="319"/>
      <c r="L179">
        <v>10</v>
      </c>
      <c r="Q179" s="302"/>
      <c r="R179" s="53" t="s">
        <v>1285</v>
      </c>
      <c r="S179" s="53"/>
      <c r="T179" s="53"/>
      <c r="U179" s="181"/>
      <c r="V179" s="53"/>
      <c r="W179" s="278"/>
      <c r="X179" s="54"/>
      <c r="AI179" s="363"/>
      <c r="AJ179" s="393"/>
      <c r="AK179" s="395"/>
      <c r="AL179" s="363">
        <v>3</v>
      </c>
      <c r="AM179" s="365" t="s">
        <v>799</v>
      </c>
      <c r="AN179" s="363"/>
      <c r="AO179" s="382"/>
      <c r="AP179" s="363" t="s">
        <v>256</v>
      </c>
      <c r="AQ179" s="438"/>
      <c r="AR179" s="404"/>
    </row>
    <row r="180" spans="1:44" ht="12.75" customHeight="1">
      <c r="A180" s="207">
        <v>39</v>
      </c>
      <c r="B180" s="207" t="s">
        <v>313</v>
      </c>
      <c r="C180" s="207" t="s">
        <v>32</v>
      </c>
      <c r="D180" s="216">
        <v>0.005593750000000001</v>
      </c>
      <c r="E180" s="212">
        <f>MAX((D180/60)/3.6)</f>
        <v>2.589699074074074E-05</v>
      </c>
      <c r="G180" s="44">
        <v>26</v>
      </c>
      <c r="H180" s="45" t="s">
        <v>301</v>
      </c>
      <c r="I180" s="45" t="s">
        <v>126</v>
      </c>
      <c r="J180" s="313">
        <v>0.00530787037037037</v>
      </c>
      <c r="K180" s="319"/>
      <c r="Q180" s="302"/>
      <c r="R180" s="53" t="s">
        <v>1286</v>
      </c>
      <c r="S180" s="53"/>
      <c r="T180" s="53"/>
      <c r="U180" s="181"/>
      <c r="V180" s="53"/>
      <c r="W180" s="278"/>
      <c r="X180" s="54"/>
      <c r="AK180" s="9"/>
      <c r="AO180" s="389"/>
      <c r="AR180" s="404"/>
    </row>
    <row r="181" spans="5:44" ht="12.75">
      <c r="E181" s="212">
        <f>MAX((J168/60)/3.6)</f>
        <v>2.589699074074074E-05</v>
      </c>
      <c r="G181" s="44">
        <v>28</v>
      </c>
      <c r="H181" s="45" t="s">
        <v>342</v>
      </c>
      <c r="I181" s="45" t="s">
        <v>65</v>
      </c>
      <c r="J181" s="313">
        <v>0.005359953703703704</v>
      </c>
      <c r="K181" s="319"/>
      <c r="Q181" s="302"/>
      <c r="R181" s="53" t="s">
        <v>1287</v>
      </c>
      <c r="S181" s="53"/>
      <c r="T181" s="53"/>
      <c r="U181" s="181"/>
      <c r="V181" s="53"/>
      <c r="W181" s="278"/>
      <c r="X181" s="54"/>
      <c r="AK181" s="9"/>
      <c r="AO181" s="389"/>
      <c r="AR181" s="404"/>
    </row>
    <row r="182" spans="1:44" ht="12.75" customHeight="1">
      <c r="A182" s="207">
        <v>41</v>
      </c>
      <c r="B182" s="207" t="s">
        <v>338</v>
      </c>
      <c r="C182" s="207" t="s">
        <v>68</v>
      </c>
      <c r="D182" s="216">
        <v>0.005606481481481482</v>
      </c>
      <c r="E182" s="212">
        <f>MAX((D182/60)/3.6)</f>
        <v>2.595593278463649E-05</v>
      </c>
      <c r="G182" s="44">
        <v>37</v>
      </c>
      <c r="H182" s="45" t="s">
        <v>359</v>
      </c>
      <c r="I182" s="45" t="s">
        <v>65</v>
      </c>
      <c r="J182" s="313">
        <v>0.0055231481481481486</v>
      </c>
      <c r="K182" s="319"/>
      <c r="Q182" s="302"/>
      <c r="R182" s="53" t="s">
        <v>1288</v>
      </c>
      <c r="S182" s="53"/>
      <c r="T182" s="53"/>
      <c r="U182" s="181"/>
      <c r="V182" s="53"/>
      <c r="W182" s="278"/>
      <c r="X182" s="54"/>
      <c r="AK182" s="9"/>
      <c r="AO182" s="389"/>
      <c r="AR182" s="404"/>
    </row>
    <row r="183" spans="5:44" ht="12.75" customHeight="1">
      <c r="E183" s="212">
        <f>MAX((P200/60)/3.6)</f>
        <v>2.608989197530864E-05</v>
      </c>
      <c r="G183" s="318"/>
      <c r="H183" s="444"/>
      <c r="I183" s="444"/>
      <c r="J183" s="317">
        <f>SUM(J180:J182)</f>
        <v>0.01619097222222222</v>
      </c>
      <c r="K183" s="319"/>
      <c r="L183">
        <v>9</v>
      </c>
      <c r="Q183" s="302"/>
      <c r="R183" s="53" t="s">
        <v>1289</v>
      </c>
      <c r="S183" s="53"/>
      <c r="T183" s="53"/>
      <c r="U183" s="181"/>
      <c r="V183" s="53"/>
      <c r="W183" s="278"/>
      <c r="X183" s="54"/>
      <c r="AK183" s="9"/>
      <c r="AO183" s="389"/>
      <c r="AR183" s="404"/>
    </row>
    <row r="184" spans="5:44" ht="25.5" customHeight="1">
      <c r="E184" s="212">
        <f>MAX((F184)/3.6)</f>
        <v>0.005658436213991769</v>
      </c>
      <c r="F184" s="212">
        <v>0.02037037037037037</v>
      </c>
      <c r="G184" s="44">
        <v>34</v>
      </c>
      <c r="H184" s="45" t="s">
        <v>348</v>
      </c>
      <c r="I184" s="45" t="s">
        <v>108</v>
      </c>
      <c r="J184" s="313">
        <v>0.0054525462962962965</v>
      </c>
      <c r="K184" s="319"/>
      <c r="Q184" s="302"/>
      <c r="R184" s="53"/>
      <c r="S184" s="53"/>
      <c r="T184" s="53"/>
      <c r="U184" s="181"/>
      <c r="V184" s="53"/>
      <c r="W184" s="278"/>
      <c r="X184" s="54"/>
      <c r="AK184" s="9"/>
      <c r="AO184" s="389"/>
      <c r="AR184" s="404"/>
    </row>
    <row r="185" spans="5:44" ht="12.75" customHeight="1">
      <c r="E185" s="212">
        <f>MAX((J188/60)/3.6)</f>
        <v>2.6507844650205758E-05</v>
      </c>
      <c r="G185" s="44">
        <v>36</v>
      </c>
      <c r="H185" s="45" t="s">
        <v>298</v>
      </c>
      <c r="I185" s="45" t="s">
        <v>108</v>
      </c>
      <c r="J185" s="313">
        <v>0.005519675925925925</v>
      </c>
      <c r="K185" s="319"/>
      <c r="Q185" s="302"/>
      <c r="R185" s="53"/>
      <c r="S185" s="53"/>
      <c r="T185" s="53"/>
      <c r="U185" s="53"/>
      <c r="V185" s="53"/>
      <c r="W185" s="278"/>
      <c r="X185" s="54"/>
      <c r="AK185" s="9"/>
      <c r="AO185" s="389"/>
      <c r="AR185" s="404"/>
    </row>
    <row r="186" spans="1:44" ht="25.5">
      <c r="A186" s="207">
        <v>45</v>
      </c>
      <c r="B186" s="207" t="s">
        <v>283</v>
      </c>
      <c r="C186" s="207" t="s">
        <v>18</v>
      </c>
      <c r="D186" s="216">
        <v>0.005819444444444446</v>
      </c>
      <c r="E186" s="212">
        <f>MAX((D186/60)/3.6)</f>
        <v>2.6941872427983546E-05</v>
      </c>
      <c r="G186" s="44">
        <v>57</v>
      </c>
      <c r="H186" s="45" t="s">
        <v>345</v>
      </c>
      <c r="I186" s="45" t="s">
        <v>108</v>
      </c>
      <c r="J186" s="313">
        <v>0.0069375</v>
      </c>
      <c r="K186" s="319"/>
      <c r="Q186" s="302"/>
      <c r="R186" s="53"/>
      <c r="S186" s="53"/>
      <c r="T186" s="53"/>
      <c r="U186" s="53"/>
      <c r="V186" s="53"/>
      <c r="W186" s="278"/>
      <c r="X186" s="54"/>
      <c r="AK186" s="9"/>
      <c r="AO186" s="389"/>
      <c r="AR186" s="404"/>
    </row>
    <row r="187" spans="1:44" ht="12.75" customHeight="1">
      <c r="A187" s="207">
        <v>46</v>
      </c>
      <c r="B187" s="207" t="s">
        <v>273</v>
      </c>
      <c r="C187" s="207" t="s">
        <v>36</v>
      </c>
      <c r="D187" s="216">
        <v>0.005796296296296297</v>
      </c>
      <c r="E187" s="212">
        <f>MAX((D187/60)/3.6)</f>
        <v>2.6834705075445817E-05</v>
      </c>
      <c r="G187" s="318"/>
      <c r="H187" s="444"/>
      <c r="I187" s="444"/>
      <c r="J187" s="327">
        <f>SUM(J184:J186)</f>
        <v>0.017909722222222223</v>
      </c>
      <c r="K187" s="321"/>
      <c r="L187">
        <v>13</v>
      </c>
      <c r="Q187" s="302"/>
      <c r="R187" s="53"/>
      <c r="S187" s="53"/>
      <c r="T187" s="53"/>
      <c r="U187" s="53"/>
      <c r="V187" s="53"/>
      <c r="W187" s="278"/>
      <c r="X187" s="54"/>
      <c r="AK187" s="9"/>
      <c r="AO187" s="389"/>
      <c r="AR187" s="404"/>
    </row>
    <row r="188" spans="5:44" ht="12.75" customHeight="1">
      <c r="E188" s="212">
        <f>MAX((J194/60)/3.6)</f>
        <v>2.6893647119341563E-05</v>
      </c>
      <c r="G188" s="44">
        <v>44</v>
      </c>
      <c r="H188" s="45" t="s">
        <v>1116</v>
      </c>
      <c r="I188" s="45" t="s">
        <v>43</v>
      </c>
      <c r="J188" s="313">
        <v>0.005725694444444444</v>
      </c>
      <c r="K188" s="319"/>
      <c r="Q188" s="302"/>
      <c r="R188" s="53"/>
      <c r="S188" s="53"/>
      <c r="T188" s="53"/>
      <c r="U188" s="53"/>
      <c r="V188" s="53"/>
      <c r="W188" s="278"/>
      <c r="X188" s="54"/>
      <c r="AK188" s="9"/>
      <c r="AO188" s="389"/>
      <c r="AR188" s="404"/>
    </row>
    <row r="189" spans="5:44" ht="25.5" customHeight="1">
      <c r="E189" s="212">
        <f>MAX((J190/60)/3.6)</f>
        <v>2.6957947530864195E-05</v>
      </c>
      <c r="G189" s="44">
        <v>17</v>
      </c>
      <c r="H189" s="45" t="s">
        <v>1147</v>
      </c>
      <c r="I189" s="45" t="s">
        <v>43</v>
      </c>
      <c r="J189" s="313">
        <v>0.006797453703703704</v>
      </c>
      <c r="K189" s="319"/>
      <c r="Q189" s="302"/>
      <c r="R189" s="53"/>
      <c r="S189" s="53"/>
      <c r="T189" s="53"/>
      <c r="U189" s="53"/>
      <c r="V189" s="53"/>
      <c r="W189" s="278"/>
      <c r="X189" s="54"/>
      <c r="AK189" s="9"/>
      <c r="AO189" s="389"/>
      <c r="AR189" s="404"/>
    </row>
    <row r="190" spans="1:44" ht="12.75" customHeight="1">
      <c r="A190" s="207">
        <v>49</v>
      </c>
      <c r="B190" s="207" t="s">
        <v>309</v>
      </c>
      <c r="C190" s="207" t="s">
        <v>26</v>
      </c>
      <c r="D190" s="216">
        <v>0.005938657407407406</v>
      </c>
      <c r="E190" s="212">
        <f>MAX((D190/60)/3.6)</f>
        <v>2.7493784293552807E-05</v>
      </c>
      <c r="G190" s="44">
        <v>48</v>
      </c>
      <c r="H190" s="45" t="s">
        <v>284</v>
      </c>
      <c r="I190" s="45" t="s">
        <v>43</v>
      </c>
      <c r="J190" s="313">
        <v>0.005822916666666666</v>
      </c>
      <c r="K190" s="319"/>
      <c r="Q190" s="302"/>
      <c r="R190" s="53"/>
      <c r="S190" s="53"/>
      <c r="T190" s="53"/>
      <c r="U190" s="53"/>
      <c r="V190" s="53"/>
      <c r="W190" s="278"/>
      <c r="X190" s="54"/>
      <c r="AK190" s="9"/>
      <c r="AO190" s="389"/>
      <c r="AR190" s="404"/>
    </row>
    <row r="191" spans="5:44" ht="12.75" customHeight="1">
      <c r="E191" s="212" t="e">
        <f>MAX((#REF!/60)/3.6)</f>
        <v>#REF!</v>
      </c>
      <c r="G191" s="318"/>
      <c r="H191" s="444"/>
      <c r="I191" s="444"/>
      <c r="J191" s="317">
        <f>SUM(J188:J190)</f>
        <v>0.018346064814814815</v>
      </c>
      <c r="K191" s="319"/>
      <c r="L191">
        <v>15</v>
      </c>
      <c r="Q191" s="302"/>
      <c r="R191" s="53"/>
      <c r="S191" s="53"/>
      <c r="T191" s="53"/>
      <c r="U191" s="53"/>
      <c r="V191" s="53"/>
      <c r="W191" s="278"/>
      <c r="X191" s="54"/>
      <c r="AK191" s="9"/>
      <c r="AO191" s="389"/>
      <c r="AR191" s="404"/>
    </row>
    <row r="192" spans="5:44" ht="12.75">
      <c r="E192" s="212">
        <f>MAX((J169/60)/3.6)</f>
        <v>2.8040337791495197E-05</v>
      </c>
      <c r="G192" s="44">
        <v>15</v>
      </c>
      <c r="H192" s="45" t="s">
        <v>291</v>
      </c>
      <c r="I192" s="45" t="s">
        <v>39</v>
      </c>
      <c r="J192" s="313">
        <v>0.005047453703703704</v>
      </c>
      <c r="K192" s="319"/>
      <c r="Q192" s="302"/>
      <c r="R192" s="53"/>
      <c r="S192" s="53"/>
      <c r="T192" s="53"/>
      <c r="U192" s="53"/>
      <c r="V192" s="53"/>
      <c r="W192" s="278"/>
      <c r="X192" s="54"/>
      <c r="AK192" s="9"/>
      <c r="AO192" s="389"/>
      <c r="AR192" s="404"/>
    </row>
    <row r="193" spans="1:44" ht="12.75" customHeight="1">
      <c r="A193" s="207">
        <v>52</v>
      </c>
      <c r="B193" s="207" t="s">
        <v>312</v>
      </c>
      <c r="C193" s="207" t="s">
        <v>54</v>
      </c>
      <c r="D193" s="216">
        <v>0.006159722222222222</v>
      </c>
      <c r="E193" s="212">
        <f>MAX((D193/60)/3.6)</f>
        <v>2.8517232510288063E-05</v>
      </c>
      <c r="G193" s="44">
        <v>38</v>
      </c>
      <c r="H193" s="45" t="s">
        <v>347</v>
      </c>
      <c r="I193" s="45" t="s">
        <v>39</v>
      </c>
      <c r="J193" s="313">
        <v>0.005548611111111112</v>
      </c>
      <c r="K193" s="319"/>
      <c r="Q193" s="302"/>
      <c r="R193" s="53"/>
      <c r="S193" s="53"/>
      <c r="T193" s="53"/>
      <c r="U193" s="53"/>
      <c r="V193" s="53"/>
      <c r="W193" s="278"/>
      <c r="X193" s="54"/>
      <c r="AK193" s="9"/>
      <c r="AO193" s="389"/>
      <c r="AR193" s="404"/>
    </row>
    <row r="194" spans="5:44" ht="12.75" customHeight="1">
      <c r="E194" s="212">
        <f>MAX((P204/60)/3.6)</f>
        <v>3.0022933813443073E-05</v>
      </c>
      <c r="G194" s="44">
        <v>47</v>
      </c>
      <c r="H194" s="45" t="s">
        <v>356</v>
      </c>
      <c r="I194" s="45" t="s">
        <v>39</v>
      </c>
      <c r="J194" s="313">
        <v>0.0058090277777777775</v>
      </c>
      <c r="K194" s="319"/>
      <c r="Q194" s="302"/>
      <c r="R194" s="53"/>
      <c r="S194" s="53"/>
      <c r="T194" s="53"/>
      <c r="U194" s="53"/>
      <c r="V194" s="53"/>
      <c r="W194" s="278"/>
      <c r="X194" s="54"/>
      <c r="AK194" s="9"/>
      <c r="AO194" s="389"/>
      <c r="AR194" s="404"/>
    </row>
    <row r="195" spans="1:44" ht="25.5">
      <c r="A195" s="207">
        <v>54</v>
      </c>
      <c r="B195" s="207" t="s">
        <v>276</v>
      </c>
      <c r="C195" s="207" t="s">
        <v>21</v>
      </c>
      <c r="D195" s="216">
        <v>0.006712962962962962</v>
      </c>
      <c r="E195" s="212">
        <f>MAX((D195/60)/3.6)</f>
        <v>3.107853223593964E-05</v>
      </c>
      <c r="G195" s="318"/>
      <c r="H195" s="444"/>
      <c r="I195" s="444"/>
      <c r="J195" s="317">
        <f>SUM(J192:J194)</f>
        <v>0.016405092592592593</v>
      </c>
      <c r="K195" s="319"/>
      <c r="Q195" s="302"/>
      <c r="R195" s="53"/>
      <c r="S195" s="53"/>
      <c r="T195" s="53"/>
      <c r="U195" s="53"/>
      <c r="V195" s="53"/>
      <c r="W195" s="278"/>
      <c r="X195" s="54"/>
      <c r="AO195" s="389"/>
      <c r="AR195" s="404"/>
    </row>
    <row r="196" spans="1:44" ht="12.75" customHeight="1">
      <c r="A196" s="207">
        <v>55</v>
      </c>
      <c r="B196" s="207" t="s">
        <v>346</v>
      </c>
      <c r="C196" s="207" t="s">
        <v>39</v>
      </c>
      <c r="D196" s="216">
        <v>0.0067928240740740735</v>
      </c>
      <c r="E196" s="212">
        <f>MAX((D196/60)/3.6)</f>
        <v>3.1448259602194784E-05</v>
      </c>
      <c r="G196" s="44">
        <v>14</v>
      </c>
      <c r="H196" s="45" t="s">
        <v>299</v>
      </c>
      <c r="I196" s="45" t="s">
        <v>29</v>
      </c>
      <c r="J196" s="313">
        <v>0.005015046296296296</v>
      </c>
      <c r="K196" s="319"/>
      <c r="L196">
        <v>11</v>
      </c>
      <c r="Q196" s="302"/>
      <c r="R196" s="53"/>
      <c r="S196" s="53"/>
      <c r="T196" s="53"/>
      <c r="U196" s="53"/>
      <c r="V196" s="53"/>
      <c r="W196" s="278"/>
      <c r="X196" s="54"/>
      <c r="AO196" s="389"/>
      <c r="AR196" s="404"/>
    </row>
    <row r="197" spans="5:44" ht="12.75" customHeight="1">
      <c r="E197" s="212">
        <f>MAX((J197/60)/3.6)</f>
        <v>3.163044410150892E-05</v>
      </c>
      <c r="G197" s="44">
        <v>56</v>
      </c>
      <c r="H197" s="45" t="s">
        <v>323</v>
      </c>
      <c r="I197" s="45" t="s">
        <v>29</v>
      </c>
      <c r="J197" s="313">
        <v>0.006832175925925926</v>
      </c>
      <c r="K197" s="319"/>
      <c r="Q197" s="302"/>
      <c r="R197" s="53"/>
      <c r="S197" s="53"/>
      <c r="T197" s="53"/>
      <c r="U197" s="53"/>
      <c r="V197" s="53"/>
      <c r="W197" s="278"/>
      <c r="X197" s="54"/>
      <c r="AO197" s="389"/>
      <c r="AR197" s="404"/>
    </row>
    <row r="198" spans="5:44" ht="25.5" customHeight="1">
      <c r="E198" s="212">
        <f>MAX((J186/60)/3.6)</f>
        <v>3.211805555555556E-05</v>
      </c>
      <c r="G198" s="44">
        <v>10</v>
      </c>
      <c r="H198" s="45" t="s">
        <v>315</v>
      </c>
      <c r="I198" s="45" t="s">
        <v>29</v>
      </c>
      <c r="J198" s="313">
        <v>0.00591087962962963</v>
      </c>
      <c r="K198" s="319"/>
      <c r="Q198" s="302"/>
      <c r="R198" s="53"/>
      <c r="S198" s="53"/>
      <c r="T198" s="53"/>
      <c r="U198" s="53"/>
      <c r="V198" s="53"/>
      <c r="W198" s="239"/>
      <c r="X198" s="54"/>
      <c r="AO198" s="389"/>
      <c r="AR198" s="404"/>
    </row>
    <row r="199" spans="1:44" ht="25.5" customHeight="1">
      <c r="A199" s="207"/>
      <c r="B199" s="207" t="s">
        <v>335</v>
      </c>
      <c r="C199" s="207" t="s">
        <v>117</v>
      </c>
      <c r="D199" s="215" t="e">
        <v>#VALUE!</v>
      </c>
      <c r="E199" s="212" t="e">
        <f aca="true" t="shared" si="1" ref="E199:E204">MAX((D199/60)/3.6)</f>
        <v>#VALUE!</v>
      </c>
      <c r="G199" s="318"/>
      <c r="H199" s="444"/>
      <c r="I199" s="444"/>
      <c r="J199" s="317">
        <f>SUM(J196:J198)</f>
        <v>0.01775810185185185</v>
      </c>
      <c r="K199" s="319"/>
      <c r="L199" s="229">
        <v>14</v>
      </c>
      <c r="Q199" s="302"/>
      <c r="R199" s="53"/>
      <c r="S199" s="53"/>
      <c r="T199" s="53"/>
      <c r="U199" s="53"/>
      <c r="V199" s="53"/>
      <c r="W199" s="239"/>
      <c r="X199" s="54"/>
      <c r="AO199" s="389"/>
      <c r="AR199" s="404"/>
    </row>
    <row r="200" spans="1:44" ht="38.25" customHeight="1">
      <c r="A200" s="207"/>
      <c r="B200" s="207" t="s">
        <v>360</v>
      </c>
      <c r="C200" s="207" t="s">
        <v>151</v>
      </c>
      <c r="D200" s="216">
        <v>0</v>
      </c>
      <c r="E200" s="212">
        <f t="shared" si="1"/>
        <v>0</v>
      </c>
      <c r="G200" s="44">
        <v>19</v>
      </c>
      <c r="H200" s="45" t="s">
        <v>363</v>
      </c>
      <c r="I200" s="45" t="s">
        <v>194</v>
      </c>
      <c r="J200" s="313">
        <v>0.0071261574074074074</v>
      </c>
      <c r="K200" s="319"/>
      <c r="L200" s="207">
        <v>42</v>
      </c>
      <c r="N200" s="207" t="s">
        <v>344</v>
      </c>
      <c r="O200" s="207" t="s">
        <v>65</v>
      </c>
      <c r="P200" s="216">
        <v>0.005635416666666667</v>
      </c>
      <c r="Q200" s="302"/>
      <c r="R200" s="53"/>
      <c r="S200" s="53"/>
      <c r="T200" s="53"/>
      <c r="U200" s="53"/>
      <c r="V200" s="53"/>
      <c r="W200" s="239"/>
      <c r="X200" s="54"/>
      <c r="AO200" s="389"/>
      <c r="AR200" s="404"/>
    </row>
    <row r="201" spans="1:44" ht="38.25" customHeight="1">
      <c r="A201" s="207"/>
      <c r="B201" s="207" t="s">
        <v>375</v>
      </c>
      <c r="C201" s="207" t="s">
        <v>114</v>
      </c>
      <c r="D201" s="215" t="e">
        <v>#VALUE!</v>
      </c>
      <c r="E201" s="212" t="e">
        <f t="shared" si="1"/>
        <v>#VALUE!</v>
      </c>
      <c r="G201" s="44">
        <v>20</v>
      </c>
      <c r="H201" s="45" t="s">
        <v>383</v>
      </c>
      <c r="I201" s="45" t="s">
        <v>194</v>
      </c>
      <c r="J201" s="313">
        <v>0.007141203703703704</v>
      </c>
      <c r="K201" s="319"/>
      <c r="L201" s="207">
        <v>12</v>
      </c>
      <c r="N201" s="207" t="s">
        <v>339</v>
      </c>
      <c r="O201" s="207" t="s">
        <v>65</v>
      </c>
      <c r="P201" s="216">
        <v>0.006030092592592593</v>
      </c>
      <c r="Q201" s="302"/>
      <c r="R201" s="53"/>
      <c r="S201" s="53"/>
      <c r="T201" s="53"/>
      <c r="U201" s="53"/>
      <c r="V201" s="53"/>
      <c r="W201" s="239"/>
      <c r="X201" s="54"/>
      <c r="AO201" s="389"/>
      <c r="AR201" s="404"/>
    </row>
    <row r="202" spans="1:44" ht="12.75" customHeight="1">
      <c r="A202" s="441"/>
      <c r="B202" s="441"/>
      <c r="C202" s="441"/>
      <c r="D202" s="441"/>
      <c r="E202" s="212">
        <f t="shared" si="1"/>
        <v>0</v>
      </c>
      <c r="G202" s="44">
        <v>22</v>
      </c>
      <c r="H202" s="45" t="s">
        <v>377</v>
      </c>
      <c r="I202" s="45" t="s">
        <v>194</v>
      </c>
      <c r="J202" s="313">
        <v>0.007361111111111111</v>
      </c>
      <c r="K202" s="321"/>
      <c r="Q202" s="302"/>
      <c r="R202" s="53"/>
      <c r="S202" s="53"/>
      <c r="T202" s="53"/>
      <c r="U202" s="53"/>
      <c r="V202" s="53"/>
      <c r="W202" s="239"/>
      <c r="X202" s="54"/>
      <c r="AO202" s="389"/>
      <c r="AR202" s="404"/>
    </row>
    <row r="203" spans="1:44" ht="25.5" customHeight="1">
      <c r="A203" s="1"/>
      <c r="B203" s="1"/>
      <c r="C203" s="1"/>
      <c r="D203" s="1"/>
      <c r="E203" s="212">
        <f t="shared" si="1"/>
        <v>0</v>
      </c>
      <c r="G203" s="320"/>
      <c r="H203" s="444"/>
      <c r="I203" s="444"/>
      <c r="J203" s="317">
        <f>SUM(J200:J202)</f>
        <v>0.021628472222222223</v>
      </c>
      <c r="K203" s="319"/>
      <c r="Q203" s="302"/>
      <c r="R203" s="53"/>
      <c r="S203" s="53"/>
      <c r="T203" s="53"/>
      <c r="U203" s="53"/>
      <c r="V203" s="53"/>
      <c r="W203" s="239"/>
      <c r="X203" s="54"/>
      <c r="AO203" s="389"/>
      <c r="AR203" s="404"/>
    </row>
    <row r="204" spans="1:44" ht="12.75" customHeight="1">
      <c r="A204" s="440" t="s">
        <v>1230</v>
      </c>
      <c r="B204" s="440"/>
      <c r="C204" s="440"/>
      <c r="D204" s="208" t="s">
        <v>16</v>
      </c>
      <c r="E204" s="212" t="e">
        <f t="shared" si="1"/>
        <v>#VALUE!</v>
      </c>
      <c r="G204" s="52"/>
      <c r="H204" s="53"/>
      <c r="I204" s="53"/>
      <c r="J204" s="53"/>
      <c r="K204" s="321"/>
      <c r="L204" s="207">
        <v>53</v>
      </c>
      <c r="N204" s="207" t="s">
        <v>362</v>
      </c>
      <c r="O204" s="207" t="s">
        <v>179</v>
      </c>
      <c r="P204" s="216">
        <v>0.006484953703703704</v>
      </c>
      <c r="Q204" s="302"/>
      <c r="R204" s="53"/>
      <c r="S204" s="53"/>
      <c r="T204" s="53"/>
      <c r="U204" s="53"/>
      <c r="V204" s="53"/>
      <c r="W204" s="239"/>
      <c r="X204" s="54"/>
      <c r="AO204" s="389"/>
      <c r="AR204" s="404"/>
    </row>
    <row r="205" spans="7:44" ht="39">
      <c r="G205" s="449"/>
      <c r="H205" s="450"/>
      <c r="I205" s="451"/>
      <c r="J205" s="451"/>
      <c r="K205" s="452"/>
      <c r="L205" s="207">
        <v>26</v>
      </c>
      <c r="N205" s="207" t="s">
        <v>372</v>
      </c>
      <c r="O205" s="207" t="s">
        <v>179</v>
      </c>
      <c r="P205" s="216">
        <v>0.008082175925925927</v>
      </c>
      <c r="Q205" s="297"/>
      <c r="R205" s="53"/>
      <c r="S205" s="53"/>
      <c r="T205" s="53"/>
      <c r="U205" s="53"/>
      <c r="V205" s="53"/>
      <c r="W205" s="239"/>
      <c r="X205" s="54"/>
      <c r="AO205" s="389"/>
      <c r="AR205" s="404"/>
    </row>
    <row r="206" spans="1:44" ht="12.75">
      <c r="A206" s="207">
        <v>2</v>
      </c>
      <c r="B206" s="207" t="s">
        <v>334</v>
      </c>
      <c r="C206" s="207" t="s">
        <v>50</v>
      </c>
      <c r="D206" s="211">
        <v>0.9861111111111112</v>
      </c>
      <c r="E206" s="212">
        <f>MAX((D206/60)/3.6)</f>
        <v>0.004565329218106996</v>
      </c>
      <c r="G206" s="44">
        <v>23</v>
      </c>
      <c r="H206" s="45" t="s">
        <v>365</v>
      </c>
      <c r="I206" s="45" t="s">
        <v>199</v>
      </c>
      <c r="J206" s="313">
        <v>0.007592592592592593</v>
      </c>
      <c r="K206" s="319"/>
      <c r="Q206" s="297"/>
      <c r="R206" s="53"/>
      <c r="S206" s="53"/>
      <c r="T206" s="53"/>
      <c r="U206" s="53"/>
      <c r="V206" s="53"/>
      <c r="W206" s="239"/>
      <c r="X206" s="54"/>
      <c r="AO206" s="389"/>
      <c r="AR206" s="404"/>
    </row>
    <row r="207" spans="1:44" ht="25.5">
      <c r="A207" s="207">
        <v>3</v>
      </c>
      <c r="B207" s="207" t="s">
        <v>351</v>
      </c>
      <c r="C207" s="207" t="s">
        <v>151</v>
      </c>
      <c r="D207" s="211">
        <v>0.9993055555555556</v>
      </c>
      <c r="E207" s="212">
        <f>MAX((D207/60)/3.6)</f>
        <v>0.004626414609053498</v>
      </c>
      <c r="G207" s="44">
        <v>14</v>
      </c>
      <c r="H207" s="45" t="s">
        <v>369</v>
      </c>
      <c r="I207" s="45" t="s">
        <v>199</v>
      </c>
      <c r="J207" s="313">
        <v>0.00619212962962963</v>
      </c>
      <c r="K207" s="321"/>
      <c r="Q207" s="297"/>
      <c r="R207" s="53"/>
      <c r="S207" s="53"/>
      <c r="T207" s="53"/>
      <c r="U207" s="53"/>
      <c r="V207" s="53"/>
      <c r="W207" s="239"/>
      <c r="X207" s="54"/>
      <c r="AO207" s="389"/>
      <c r="AR207" s="404"/>
    </row>
    <row r="208" spans="1:44" ht="12.75" customHeight="1">
      <c r="A208" s="207">
        <v>4</v>
      </c>
      <c r="B208" s="207" t="s">
        <v>311</v>
      </c>
      <c r="C208" s="207" t="s">
        <v>26</v>
      </c>
      <c r="D208" s="216">
        <v>0.00542824074074074</v>
      </c>
      <c r="E208" s="212">
        <f>MAX((J174/60)/3)</f>
        <v>2.5128600823045268E-05</v>
      </c>
      <c r="G208" s="52"/>
      <c r="H208" s="45" t="s">
        <v>379</v>
      </c>
      <c r="I208" s="45" t="s">
        <v>199</v>
      </c>
      <c r="J208" s="313">
        <v>0.008579861111111111</v>
      </c>
      <c r="K208" s="328"/>
      <c r="Q208" s="297"/>
      <c r="R208" s="53"/>
      <c r="S208" s="53"/>
      <c r="T208" s="53"/>
      <c r="U208" s="53"/>
      <c r="V208" s="53"/>
      <c r="W208" s="239"/>
      <c r="X208" s="54"/>
      <c r="AI208" s="463" t="s">
        <v>1687</v>
      </c>
      <c r="AR208" s="404"/>
    </row>
    <row r="209" spans="1:44" ht="12.75" customHeight="1">
      <c r="A209" s="207">
        <v>5</v>
      </c>
      <c r="B209" s="207" t="s">
        <v>327</v>
      </c>
      <c r="C209" s="207" t="s">
        <v>39</v>
      </c>
      <c r="D209" s="216">
        <v>0.00547800925925926</v>
      </c>
      <c r="E209" s="212">
        <f aca="true" t="shared" si="2" ref="E209:E216">MAX((D206/60)/3)</f>
        <v>0.005478395061728395</v>
      </c>
      <c r="G209" s="318"/>
      <c r="H209" s="444"/>
      <c r="I209" s="444"/>
      <c r="J209" s="317">
        <f>SUM(J206:J208)</f>
        <v>0.022364583333333334</v>
      </c>
      <c r="K209" s="328"/>
      <c r="Q209" s="297"/>
      <c r="R209" s="53"/>
      <c r="S209" s="53"/>
      <c r="T209" s="53"/>
      <c r="U209" s="53"/>
      <c r="V209" s="53"/>
      <c r="W209" s="239"/>
      <c r="X209" s="54"/>
      <c r="AI209" s="463" t="s">
        <v>1688</v>
      </c>
      <c r="AR209" s="404"/>
    </row>
    <row r="210" spans="1:44" ht="12.75" customHeight="1" thickBot="1">
      <c r="A210" s="207">
        <v>6</v>
      </c>
      <c r="B210" s="207" t="s">
        <v>265</v>
      </c>
      <c r="C210" s="207" t="s">
        <v>21</v>
      </c>
      <c r="D210" s="216">
        <v>0.005552083333333333</v>
      </c>
      <c r="E210" s="212">
        <f t="shared" si="2"/>
        <v>0.005551697530864198</v>
      </c>
      <c r="G210" s="329"/>
      <c r="H210" s="453"/>
      <c r="I210" s="453"/>
      <c r="J210" s="330"/>
      <c r="K210" s="331"/>
      <c r="Q210" s="297"/>
      <c r="R210" s="53"/>
      <c r="S210" s="53"/>
      <c r="T210" s="53"/>
      <c r="U210" s="53"/>
      <c r="V210" s="53"/>
      <c r="W210" s="239"/>
      <c r="X210" s="54"/>
      <c r="AI210" s="464" t="s">
        <v>1689</v>
      </c>
      <c r="AR210" s="404"/>
    </row>
    <row r="211" spans="1:44" ht="25.5">
      <c r="A211" s="207">
        <v>7</v>
      </c>
      <c r="B211" s="207" t="s">
        <v>317</v>
      </c>
      <c r="C211" s="207" t="s">
        <v>151</v>
      </c>
      <c r="D211" s="216">
        <v>0.0057094907407407415</v>
      </c>
      <c r="E211" s="212">
        <f t="shared" si="2"/>
        <v>3.0156893004115225E-05</v>
      </c>
      <c r="G211" s="219"/>
      <c r="H211" s="454"/>
      <c r="I211" s="454"/>
      <c r="J211" s="220"/>
      <c r="K211" s="221"/>
      <c r="Q211" s="297"/>
      <c r="R211" s="53"/>
      <c r="S211" s="53"/>
      <c r="T211" s="53"/>
      <c r="U211" s="53"/>
      <c r="V211" s="53"/>
      <c r="W211" s="239"/>
      <c r="X211" s="54"/>
      <c r="AI211" s="463" t="s">
        <v>1690</v>
      </c>
      <c r="AO211" s="373" t="s">
        <v>1568</v>
      </c>
      <c r="AR211" s="404"/>
    </row>
    <row r="212" spans="1:44" ht="12.75" customHeight="1">
      <c r="A212" s="207">
        <v>8</v>
      </c>
      <c r="B212" s="207" t="s">
        <v>319</v>
      </c>
      <c r="C212" s="207" t="s">
        <v>126</v>
      </c>
      <c r="D212" s="216">
        <v>0.005740740740740742</v>
      </c>
      <c r="E212" s="212">
        <f t="shared" si="2"/>
        <v>3.0433384773662556E-05</v>
      </c>
      <c r="G212" s="219"/>
      <c r="H212" s="454"/>
      <c r="I212" s="454"/>
      <c r="J212" s="220"/>
      <c r="K212" s="221"/>
      <c r="Q212" s="297"/>
      <c r="R212" s="53"/>
      <c r="S212" s="53"/>
      <c r="T212" s="53"/>
      <c r="U212" s="53"/>
      <c r="V212" s="53"/>
      <c r="W212" s="239"/>
      <c r="X212" s="54"/>
      <c r="AI212" s="465" t="s">
        <v>1712</v>
      </c>
      <c r="AJ212" s="465" t="s">
        <v>1491</v>
      </c>
      <c r="AK212" s="465" t="s">
        <v>1492</v>
      </c>
      <c r="AL212" s="465" t="s">
        <v>1493</v>
      </c>
      <c r="AM212" s="466" t="s">
        <v>1494</v>
      </c>
      <c r="AN212" s="370"/>
      <c r="AO212" s="374" t="s">
        <v>1569</v>
      </c>
      <c r="AP212" s="371"/>
      <c r="AQ212" s="234" t="s">
        <v>1714</v>
      </c>
      <c r="AR212" s="404"/>
    </row>
    <row r="213" spans="1:43" ht="12.75" customHeight="1" thickBot="1">
      <c r="A213" s="207">
        <v>9</v>
      </c>
      <c r="B213" s="207" t="s">
        <v>332</v>
      </c>
      <c r="C213" s="207" t="s">
        <v>32</v>
      </c>
      <c r="D213" s="216">
        <v>0.005844907407407407</v>
      </c>
      <c r="E213" s="212">
        <f t="shared" si="2"/>
        <v>3.0844907407407404E-05</v>
      </c>
      <c r="G213" s="219"/>
      <c r="H213" s="454"/>
      <c r="I213" s="454"/>
      <c r="J213" s="220"/>
      <c r="K213" s="221"/>
      <c r="Q213" s="297"/>
      <c r="R213" s="53"/>
      <c r="S213" s="53"/>
      <c r="T213" s="53"/>
      <c r="U213" s="53"/>
      <c r="V213" s="53"/>
      <c r="W213" s="239"/>
      <c r="X213" s="54"/>
      <c r="AI213" s="358" t="s">
        <v>1713</v>
      </c>
      <c r="AJ213" s="358"/>
      <c r="AK213" s="358"/>
      <c r="AL213" s="358"/>
      <c r="AM213" s="467" t="s">
        <v>1495</v>
      </c>
      <c r="AN213" s="467" t="s">
        <v>1496</v>
      </c>
      <c r="AO213" s="375" t="s">
        <v>1570</v>
      </c>
      <c r="AP213" s="467" t="s">
        <v>16</v>
      </c>
      <c r="AQ213" s="479" t="s">
        <v>1715</v>
      </c>
    </row>
    <row r="214" spans="5:44" ht="25.5" customHeight="1" thickTop="1">
      <c r="E214" s="212">
        <f t="shared" si="2"/>
        <v>3.171939300411523E-05</v>
      </c>
      <c r="G214" s="219"/>
      <c r="H214" s="454"/>
      <c r="I214" s="454"/>
      <c r="J214" s="220"/>
      <c r="K214" s="221"/>
      <c r="Q214" s="297"/>
      <c r="R214" s="53"/>
      <c r="S214" s="53"/>
      <c r="T214" s="53"/>
      <c r="U214" s="53"/>
      <c r="W214" s="239"/>
      <c r="X214" s="54"/>
      <c r="AI214" s="359">
        <v>1</v>
      </c>
      <c r="AJ214" s="360" t="s">
        <v>1506</v>
      </c>
      <c r="AK214" s="372">
        <v>4.774305555555555</v>
      </c>
      <c r="AL214" s="359">
        <v>1</v>
      </c>
      <c r="AM214" s="360" t="s">
        <v>402</v>
      </c>
      <c r="AN214" s="361">
        <v>2.175</v>
      </c>
      <c r="AO214" s="28"/>
      <c r="AP214" s="372">
        <v>1.55</v>
      </c>
      <c r="AQ214" s="359">
        <v>2</v>
      </c>
      <c r="AR214" s="404"/>
    </row>
    <row r="215" spans="1:44" ht="12.75" customHeight="1">
      <c r="A215" s="207">
        <v>11</v>
      </c>
      <c r="B215" s="207" t="s">
        <v>343</v>
      </c>
      <c r="C215" s="207" t="s">
        <v>39</v>
      </c>
      <c r="D215" s="216">
        <v>0.006015046296296296</v>
      </c>
      <c r="E215" s="212">
        <f t="shared" si="2"/>
        <v>3.189300411522634E-05</v>
      </c>
      <c r="G215" s="219"/>
      <c r="H215" s="454"/>
      <c r="I215" s="454"/>
      <c r="J215" s="220"/>
      <c r="K215" s="221"/>
      <c r="Q215" s="297"/>
      <c r="R215" s="53"/>
      <c r="S215" s="53"/>
      <c r="T215" s="53"/>
      <c r="U215" s="53"/>
      <c r="V215" s="53"/>
      <c r="W215" s="239"/>
      <c r="X215" s="54"/>
      <c r="AI215" s="362"/>
      <c r="AJ215" s="364"/>
      <c r="AK215" s="394"/>
      <c r="AL215" s="362">
        <v>2</v>
      </c>
      <c r="AM215" s="364" t="s">
        <v>536</v>
      </c>
      <c r="AN215" s="366">
        <v>3.7458333333333336</v>
      </c>
      <c r="AO215" s="28">
        <v>1</v>
      </c>
      <c r="AP215" s="394">
        <v>1.5708333333333335</v>
      </c>
      <c r="AQ215" s="362">
        <v>1</v>
      </c>
      <c r="AR215" s="404"/>
    </row>
    <row r="216" spans="5:44" ht="12.75" customHeight="1">
      <c r="E216" s="212">
        <f t="shared" si="2"/>
        <v>3.247170781893004E-05</v>
      </c>
      <c r="G216" s="219"/>
      <c r="H216" s="454"/>
      <c r="I216" s="454"/>
      <c r="J216" s="220"/>
      <c r="K216" s="221"/>
      <c r="Q216" s="297"/>
      <c r="R216" s="53"/>
      <c r="S216" s="53"/>
      <c r="T216" s="53"/>
      <c r="U216" s="53"/>
      <c r="V216" s="53"/>
      <c r="W216" s="239"/>
      <c r="X216" s="54"/>
      <c r="AI216" s="363"/>
      <c r="AJ216" s="365"/>
      <c r="AK216" s="395"/>
      <c r="AL216" s="363">
        <v>3</v>
      </c>
      <c r="AM216" s="365" t="s">
        <v>413</v>
      </c>
      <c r="AN216" s="367">
        <v>5.399305555555556</v>
      </c>
      <c r="AO216" s="28"/>
      <c r="AP216" s="395">
        <v>1.653472222222222</v>
      </c>
      <c r="AQ216" s="363">
        <v>6</v>
      </c>
      <c r="AR216" s="404"/>
    </row>
    <row r="217" spans="1:44" ht="12.75" customHeight="1">
      <c r="A217" s="207">
        <v>13</v>
      </c>
      <c r="B217" s="207" t="s">
        <v>357</v>
      </c>
      <c r="C217" s="207" t="s">
        <v>206</v>
      </c>
      <c r="D217" s="216">
        <v>0.006072916666666667</v>
      </c>
      <c r="E217" s="212">
        <f>MAX((J198/60)/3)</f>
        <v>3.283822016460906E-05</v>
      </c>
      <c r="G217" s="219"/>
      <c r="H217" s="454"/>
      <c r="I217" s="454"/>
      <c r="J217" s="220"/>
      <c r="K217" s="221"/>
      <c r="Q217" s="297"/>
      <c r="R217" s="53"/>
      <c r="S217" s="53"/>
      <c r="T217" s="53"/>
      <c r="U217" s="53"/>
      <c r="V217" s="53"/>
      <c r="W217" s="239"/>
      <c r="X217" s="54"/>
      <c r="AI217" s="359">
        <v>2</v>
      </c>
      <c r="AJ217" s="360" t="s">
        <v>1499</v>
      </c>
      <c r="AK217" s="372">
        <v>4.809722222222223</v>
      </c>
      <c r="AL217" s="359">
        <v>1</v>
      </c>
      <c r="AM217" s="360" t="s">
        <v>1692</v>
      </c>
      <c r="AN217" s="361">
        <v>2.191666666666667</v>
      </c>
      <c r="AO217" s="28"/>
      <c r="AP217" s="372">
        <v>1.5666666666666667</v>
      </c>
      <c r="AQ217" s="359">
        <v>3</v>
      </c>
      <c r="AR217" s="404"/>
    </row>
    <row r="218" spans="5:44" ht="12.75" customHeight="1">
      <c r="E218" s="212">
        <f>MAX((D215/60)/3)</f>
        <v>3.341692386831276E-05</v>
      </c>
      <c r="G218" s="219"/>
      <c r="H218" s="454"/>
      <c r="I218" s="454"/>
      <c r="J218" s="220"/>
      <c r="K218" s="221"/>
      <c r="Q218" s="297"/>
      <c r="R218" s="53" t="s">
        <v>1293</v>
      </c>
      <c r="S218" s="53"/>
      <c r="T218" s="53"/>
      <c r="U218" s="53"/>
      <c r="V218" s="53"/>
      <c r="W218" s="239"/>
      <c r="X218" s="54"/>
      <c r="AI218" s="362"/>
      <c r="AJ218" s="364"/>
      <c r="AK218" s="394"/>
      <c r="AL218" s="362">
        <v>2</v>
      </c>
      <c r="AM218" s="364" t="s">
        <v>451</v>
      </c>
      <c r="AN218" s="366">
        <v>3.78125</v>
      </c>
      <c r="AO218" s="28">
        <v>3</v>
      </c>
      <c r="AP218" s="394">
        <v>1.5895833333333333</v>
      </c>
      <c r="AQ218" s="362">
        <v>3</v>
      </c>
      <c r="AR218" s="404"/>
    </row>
    <row r="219" spans="1:44" ht="25.5">
      <c r="A219" s="207">
        <v>15</v>
      </c>
      <c r="B219" s="207" t="s">
        <v>382</v>
      </c>
      <c r="C219" s="207" t="s">
        <v>32</v>
      </c>
      <c r="D219" s="216">
        <v>0.00622337962962963</v>
      </c>
      <c r="E219" s="212">
        <f>MAX((P201/60)/3)</f>
        <v>3.350051440329219E-05</v>
      </c>
      <c r="G219" s="219"/>
      <c r="H219" s="454"/>
      <c r="I219" s="454"/>
      <c r="J219" s="220"/>
      <c r="K219" s="221"/>
      <c r="Q219" s="302">
        <v>1</v>
      </c>
      <c r="R219" s="53" t="s">
        <v>1581</v>
      </c>
      <c r="S219" s="53"/>
      <c r="T219" s="234" t="s">
        <v>1582</v>
      </c>
      <c r="U219" s="53"/>
      <c r="V219" s="233"/>
      <c r="W219" s="239"/>
      <c r="X219" s="233">
        <v>4.242361111111111</v>
      </c>
      <c r="AI219" s="363"/>
      <c r="AJ219" s="365"/>
      <c r="AK219" s="395"/>
      <c r="AL219" s="363">
        <v>3</v>
      </c>
      <c r="AM219" s="365" t="s">
        <v>396</v>
      </c>
      <c r="AN219" s="367">
        <v>5.434722222222223</v>
      </c>
      <c r="AO219" s="28"/>
      <c r="AP219" s="395">
        <v>1.653472222222222</v>
      </c>
      <c r="AQ219" s="363">
        <v>6</v>
      </c>
      <c r="AR219" s="404"/>
    </row>
    <row r="220" spans="5:44" ht="12.75" customHeight="1">
      <c r="E220" s="212">
        <f>MAX((D217/60)/3)</f>
        <v>3.3738425925925925E-05</v>
      </c>
      <c r="G220" s="219"/>
      <c r="H220" s="454"/>
      <c r="I220" s="454"/>
      <c r="J220" s="220"/>
      <c r="K220" s="221"/>
      <c r="Q220" s="302"/>
      <c r="R220" s="53" t="s">
        <v>276</v>
      </c>
      <c r="S220" s="53"/>
      <c r="T220" s="233">
        <v>1.440277777777778</v>
      </c>
      <c r="U220" s="53">
        <v>10</v>
      </c>
      <c r="V220" s="233"/>
      <c r="W220" s="239"/>
      <c r="X220" s="54"/>
      <c r="AI220" s="359">
        <v>3</v>
      </c>
      <c r="AJ220" s="360" t="s">
        <v>1521</v>
      </c>
      <c r="AK220" s="372">
        <v>4.8173611111111105</v>
      </c>
      <c r="AL220" s="359">
        <v>1</v>
      </c>
      <c r="AM220" s="360" t="s">
        <v>458</v>
      </c>
      <c r="AN220" s="361">
        <v>2.265277777777778</v>
      </c>
      <c r="AO220" s="28"/>
      <c r="AP220" s="372">
        <v>1.6402777777777777</v>
      </c>
      <c r="AQ220" s="359">
        <v>9</v>
      </c>
      <c r="AR220" s="404"/>
    </row>
    <row r="221" spans="5:44" ht="12.75" customHeight="1">
      <c r="E221" s="212">
        <f>MAX((J207/60)/3)</f>
        <v>3.4400720164609055E-05</v>
      </c>
      <c r="G221" s="219"/>
      <c r="H221" s="454"/>
      <c r="I221" s="454"/>
      <c r="J221" s="220"/>
      <c r="K221" s="221"/>
      <c r="Q221" s="302"/>
      <c r="R221" s="53" t="s">
        <v>1580</v>
      </c>
      <c r="S221" s="53"/>
      <c r="T221" s="233">
        <v>1.3854166666666667</v>
      </c>
      <c r="U221" s="53">
        <v>1</v>
      </c>
      <c r="V221" s="233">
        <f>SUM(T220:T221)</f>
        <v>2.8256944444444447</v>
      </c>
      <c r="W221" s="239"/>
      <c r="X221" s="54"/>
      <c r="AI221" s="362"/>
      <c r="AJ221" s="364"/>
      <c r="AK221" s="394"/>
      <c r="AL221" s="362">
        <v>2</v>
      </c>
      <c r="AM221" s="364" t="s">
        <v>443</v>
      </c>
      <c r="AN221" s="366">
        <v>3.9256944444444444</v>
      </c>
      <c r="AO221" s="28">
        <v>8</v>
      </c>
      <c r="AP221" s="394">
        <v>1.6604166666666667</v>
      </c>
      <c r="AQ221" s="362">
        <v>6</v>
      </c>
      <c r="AR221" s="404"/>
    </row>
    <row r="222" spans="1:44" ht="12.75" customHeight="1">
      <c r="A222" s="207">
        <v>18</v>
      </c>
      <c r="B222" s="207" t="s">
        <v>340</v>
      </c>
      <c r="C222" s="207" t="s">
        <v>126</v>
      </c>
      <c r="D222" s="216">
        <v>0.006805555555555557</v>
      </c>
      <c r="E222" s="212">
        <f>MAX((D219/60)/3)</f>
        <v>3.4574331275720165E-05</v>
      </c>
      <c r="G222" s="219"/>
      <c r="H222" s="454"/>
      <c r="I222" s="454"/>
      <c r="J222" s="220"/>
      <c r="K222" s="221"/>
      <c r="Q222" s="302"/>
      <c r="R222" s="53" t="s">
        <v>265</v>
      </c>
      <c r="S222" s="53"/>
      <c r="T222" s="53" t="s">
        <v>1583</v>
      </c>
      <c r="U222" s="53">
        <v>4</v>
      </c>
      <c r="V222" s="233"/>
      <c r="W222" s="239"/>
      <c r="X222" s="54"/>
      <c r="AI222" s="363"/>
      <c r="AJ222" s="365"/>
      <c r="AK222" s="395"/>
      <c r="AL222" s="363">
        <v>3</v>
      </c>
      <c r="AM222" s="365" t="s">
        <v>418</v>
      </c>
      <c r="AN222" s="367">
        <v>5.442361111111111</v>
      </c>
      <c r="AO222" s="28"/>
      <c r="AP222" s="395">
        <v>1.5166666666666666</v>
      </c>
      <c r="AQ222" s="363">
        <v>3</v>
      </c>
      <c r="AR222" s="404"/>
    </row>
    <row r="223" spans="5:44" ht="12.75" customHeight="1">
      <c r="E223" s="212">
        <f>MAX((J170/60)/3)</f>
        <v>3.4805812757201645E-05</v>
      </c>
      <c r="G223" s="219"/>
      <c r="H223" s="454"/>
      <c r="I223" s="454"/>
      <c r="J223" s="220"/>
      <c r="K223" s="221"/>
      <c r="Q223" s="302">
        <v>2</v>
      </c>
      <c r="R223" s="53" t="s">
        <v>1585</v>
      </c>
      <c r="S223" s="53"/>
      <c r="T223" s="253" t="s">
        <v>1584</v>
      </c>
      <c r="U223" s="53"/>
      <c r="V223" s="233"/>
      <c r="W223" s="239"/>
      <c r="X223" s="270">
        <v>4.242361111111111</v>
      </c>
      <c r="AI223" s="359">
        <v>4</v>
      </c>
      <c r="AJ223" s="482" t="s">
        <v>1502</v>
      </c>
      <c r="AK223" s="372">
        <v>4.856944444444444</v>
      </c>
      <c r="AL223" s="359">
        <v>1</v>
      </c>
      <c r="AM223" s="360" t="s">
        <v>542</v>
      </c>
      <c r="AN223" s="361">
        <v>2.1972222222222224</v>
      </c>
      <c r="AO223" s="28"/>
      <c r="AP223" s="372">
        <v>1.5722222222222222</v>
      </c>
      <c r="AQ223" s="359">
        <v>4</v>
      </c>
      <c r="AR223" s="404"/>
    </row>
    <row r="224" spans="5:44" ht="12.75" customHeight="1">
      <c r="E224" s="212">
        <f>MAX((J189/60)/3)</f>
        <v>3.77636316872428E-05</v>
      </c>
      <c r="G224" s="219"/>
      <c r="H224" s="454"/>
      <c r="I224" s="454"/>
      <c r="J224" s="220"/>
      <c r="K224" s="221"/>
      <c r="Q224" s="302"/>
      <c r="R224" s="53" t="s">
        <v>1586</v>
      </c>
      <c r="S224" s="53"/>
      <c r="T224" s="233">
        <v>1.4152777777777779</v>
      </c>
      <c r="U224" s="53">
        <v>2</v>
      </c>
      <c r="V224" s="233"/>
      <c r="W224" s="239"/>
      <c r="X224" s="54"/>
      <c r="AI224" s="362"/>
      <c r="AJ224" s="364"/>
      <c r="AK224" s="394"/>
      <c r="AL224" s="362">
        <v>2</v>
      </c>
      <c r="AM224" s="364" t="s">
        <v>431</v>
      </c>
      <c r="AN224" s="366">
        <v>3.7715277777777776</v>
      </c>
      <c r="AO224" s="28">
        <v>2</v>
      </c>
      <c r="AP224" s="394">
        <v>1.5743055555555554</v>
      </c>
      <c r="AQ224" s="362">
        <v>2</v>
      </c>
      <c r="AR224" s="404"/>
    </row>
    <row r="225" spans="1:44" ht="12.75" customHeight="1">
      <c r="A225" s="207">
        <v>21</v>
      </c>
      <c r="B225" s="207" t="s">
        <v>325</v>
      </c>
      <c r="C225" s="207" t="s">
        <v>117</v>
      </c>
      <c r="D225" s="216">
        <v>0.007245370370370371</v>
      </c>
      <c r="E225" s="212">
        <f>MAX((D222/60)/3)</f>
        <v>3.780864197530865E-05</v>
      </c>
      <c r="G225" s="219"/>
      <c r="H225" s="454"/>
      <c r="I225" s="454"/>
      <c r="J225" s="220"/>
      <c r="K225" s="221"/>
      <c r="Q225" s="302"/>
      <c r="R225" s="53" t="s">
        <v>1587</v>
      </c>
      <c r="S225" s="53"/>
      <c r="T225" s="233">
        <v>1.4208333333333334</v>
      </c>
      <c r="U225" s="458">
        <v>4</v>
      </c>
      <c r="V225" s="233">
        <f>SUM(T224:T225)</f>
        <v>2.8361111111111112</v>
      </c>
      <c r="W225" s="239"/>
      <c r="X225" s="54"/>
      <c r="AI225" s="363"/>
      <c r="AJ225" s="365"/>
      <c r="AK225" s="395"/>
      <c r="AL225" s="363">
        <v>3</v>
      </c>
      <c r="AM225" s="365" t="s">
        <v>434</v>
      </c>
      <c r="AN225" s="367">
        <v>5.481944444444444</v>
      </c>
      <c r="AO225" s="28"/>
      <c r="AP225" s="395">
        <v>1.7104166666666665</v>
      </c>
      <c r="AQ225" s="363">
        <v>12</v>
      </c>
      <c r="AR225" s="404"/>
    </row>
    <row r="226" spans="5:44" ht="12.75" customHeight="1">
      <c r="E226" s="212">
        <f>MAX((J200/60)/3)</f>
        <v>3.9589763374485596E-05</v>
      </c>
      <c r="G226" s="219"/>
      <c r="H226" s="454"/>
      <c r="I226" s="454"/>
      <c r="J226" s="220"/>
      <c r="K226" s="221"/>
      <c r="Q226" s="302"/>
      <c r="R226" s="53" t="s">
        <v>267</v>
      </c>
      <c r="S226" s="53"/>
      <c r="T226" s="53" t="s">
        <v>1588</v>
      </c>
      <c r="U226" s="458">
        <v>3</v>
      </c>
      <c r="V226" s="233"/>
      <c r="W226" s="239"/>
      <c r="X226" s="54"/>
      <c r="AI226" s="359">
        <v>5</v>
      </c>
      <c r="AJ226" s="360" t="s">
        <v>1528</v>
      </c>
      <c r="AK226" s="372">
        <v>4.894444444444445</v>
      </c>
      <c r="AL226" s="359">
        <v>1</v>
      </c>
      <c r="AM226" s="360" t="s">
        <v>1183</v>
      </c>
      <c r="AN226" s="361">
        <v>2.2527777777777778</v>
      </c>
      <c r="AO226" s="28"/>
      <c r="AP226" s="372">
        <v>1.627777777777778</v>
      </c>
      <c r="AQ226" s="359">
        <v>7</v>
      </c>
      <c r="AR226" s="404"/>
    </row>
    <row r="227" spans="5:44" ht="12.75" customHeight="1">
      <c r="E227" s="212">
        <f>MAX((J201/60)/3)</f>
        <v>3.9673353909465025E-05</v>
      </c>
      <c r="G227" s="219"/>
      <c r="H227" s="454"/>
      <c r="I227" s="454"/>
      <c r="J227" s="220"/>
      <c r="K227" s="221"/>
      <c r="Q227" s="302">
        <v>3</v>
      </c>
      <c r="R227" s="53" t="s">
        <v>1590</v>
      </c>
      <c r="S227" s="53"/>
      <c r="T227" s="253" t="s">
        <v>1589</v>
      </c>
      <c r="U227" s="53"/>
      <c r="V227" s="233"/>
      <c r="W227" s="239"/>
      <c r="X227" s="270">
        <v>4.295138888888888</v>
      </c>
      <c r="AI227" s="362"/>
      <c r="AJ227" s="364"/>
      <c r="AK227" s="394"/>
      <c r="AL227" s="362">
        <v>2</v>
      </c>
      <c r="AM227" s="364" t="s">
        <v>1180</v>
      </c>
      <c r="AN227" s="366">
        <v>3.934027777777778</v>
      </c>
      <c r="AO227" s="28">
        <v>9</v>
      </c>
      <c r="AP227" s="394">
        <v>1.68125</v>
      </c>
      <c r="AQ227" s="362">
        <v>7</v>
      </c>
      <c r="AR227" s="404"/>
    </row>
    <row r="228" spans="1:44" ht="12.75" customHeight="1">
      <c r="A228" s="207">
        <v>24</v>
      </c>
      <c r="B228" s="207" t="s">
        <v>1231</v>
      </c>
      <c r="C228" s="207" t="s">
        <v>194</v>
      </c>
      <c r="D228" s="216">
        <v>0.007619212962962962</v>
      </c>
      <c r="E228" s="212">
        <f>MAX((D225/60)/3)</f>
        <v>4.0252057613168725E-05</v>
      </c>
      <c r="G228" s="219"/>
      <c r="H228" s="454"/>
      <c r="I228" s="454"/>
      <c r="J228" s="220"/>
      <c r="K228" s="221"/>
      <c r="Q228" s="302"/>
      <c r="R228" s="53" t="s">
        <v>1591</v>
      </c>
      <c r="S228" s="53"/>
      <c r="T228" s="233">
        <v>1.44375</v>
      </c>
      <c r="U228" s="53">
        <v>11</v>
      </c>
      <c r="V228" s="233"/>
      <c r="W228" s="239"/>
      <c r="X228" s="54"/>
      <c r="AI228" s="363"/>
      <c r="AJ228" s="365"/>
      <c r="AK228" s="395"/>
      <c r="AL228" s="363">
        <v>3</v>
      </c>
      <c r="AM228" s="365" t="s">
        <v>1182</v>
      </c>
      <c r="AN228" s="367">
        <v>5.519444444444445</v>
      </c>
      <c r="AO228" s="28"/>
      <c r="AP228" s="395">
        <v>1.5854166666666665</v>
      </c>
      <c r="AQ228" s="363">
        <v>4</v>
      </c>
      <c r="AR228" s="404"/>
    </row>
    <row r="229" spans="1:44" ht="12.75" customHeight="1">
      <c r="A229" s="207">
        <v>25</v>
      </c>
      <c r="B229" s="207" t="s">
        <v>1232</v>
      </c>
      <c r="C229" s="207" t="s">
        <v>194</v>
      </c>
      <c r="D229" s="216">
        <v>0.007824074074074075</v>
      </c>
      <c r="E229" s="212">
        <f>MAX((J202/60)/3)</f>
        <v>4.089506172839506E-05</v>
      </c>
      <c r="G229" s="219"/>
      <c r="H229" s="454"/>
      <c r="I229" s="454"/>
      <c r="J229" s="220"/>
      <c r="K229" s="221"/>
      <c r="Q229" s="302"/>
      <c r="R229" s="53" t="s">
        <v>287</v>
      </c>
      <c r="S229" s="53"/>
      <c r="T229" s="53" t="s">
        <v>1592</v>
      </c>
      <c r="U229" s="458">
        <v>9</v>
      </c>
      <c r="V229" s="233">
        <f>SUM(T228:T229)</f>
        <v>1.44375</v>
      </c>
      <c r="W229" s="239"/>
      <c r="X229" s="54"/>
      <c r="AI229" s="359"/>
      <c r="AJ229" s="360" t="s">
        <v>1509</v>
      </c>
      <c r="AK229" s="372">
        <v>4.929166666666666</v>
      </c>
      <c r="AL229" s="359">
        <v>1</v>
      </c>
      <c r="AM229" s="360" t="s">
        <v>507</v>
      </c>
      <c r="AN229" s="361">
        <v>2.290277777777778</v>
      </c>
      <c r="AO229" s="28"/>
      <c r="AP229" s="372">
        <v>1.6652777777777779</v>
      </c>
      <c r="AQ229" s="359">
        <v>12</v>
      </c>
      <c r="AR229" s="404"/>
    </row>
    <row r="230" spans="5:44" ht="12.75">
      <c r="E230" s="212">
        <f>MAX((J206/60)/3)</f>
        <v>4.218106995884774E-05</v>
      </c>
      <c r="G230" s="219"/>
      <c r="H230" s="454"/>
      <c r="I230" s="454"/>
      <c r="J230" s="220"/>
      <c r="K230" s="221"/>
      <c r="Q230" s="302"/>
      <c r="R230" s="53" t="s">
        <v>1593</v>
      </c>
      <c r="S230" s="53"/>
      <c r="T230" s="233">
        <v>1.3881944444444445</v>
      </c>
      <c r="U230" s="458">
        <v>2</v>
      </c>
      <c r="V230" s="233"/>
      <c r="W230" s="239"/>
      <c r="X230" s="54"/>
      <c r="AI230" s="362"/>
      <c r="AJ230" s="364"/>
      <c r="AK230" s="394"/>
      <c r="AL230" s="362">
        <v>2</v>
      </c>
      <c r="AM230" s="364" t="s">
        <v>1179</v>
      </c>
      <c r="AN230" s="366">
        <v>3.9194444444444443</v>
      </c>
      <c r="AO230" s="28">
        <v>7</v>
      </c>
      <c r="AP230" s="394">
        <v>1.6291666666666667</v>
      </c>
      <c r="AQ230" s="362">
        <v>5</v>
      </c>
      <c r="AR230" s="404"/>
    </row>
    <row r="231" spans="1:44" ht="12.75" customHeight="1">
      <c r="A231" s="207">
        <v>27</v>
      </c>
      <c r="E231" s="212">
        <f>MAX((D228/60)/3)</f>
        <v>4.232896090534979E-05</v>
      </c>
      <c r="G231" s="219"/>
      <c r="H231" s="454"/>
      <c r="I231" s="454"/>
      <c r="J231" s="220"/>
      <c r="K231" s="221"/>
      <c r="Q231" s="302"/>
      <c r="R231" s="53">
        <v>227</v>
      </c>
      <c r="S231" s="53"/>
      <c r="T231" s="253" t="s">
        <v>1339</v>
      </c>
      <c r="U231" s="53"/>
      <c r="V231" s="233"/>
      <c r="W231" s="239"/>
      <c r="X231" s="54" t="s">
        <v>1594</v>
      </c>
      <c r="AI231" s="363"/>
      <c r="AJ231" s="365"/>
      <c r="AK231" s="395"/>
      <c r="AL231" s="363">
        <v>3</v>
      </c>
      <c r="AM231" s="365" t="s">
        <v>1178</v>
      </c>
      <c r="AN231" s="367">
        <v>5.554166666666667</v>
      </c>
      <c r="AO231" s="28"/>
      <c r="AP231" s="395">
        <v>1.6347222222222222</v>
      </c>
      <c r="AQ231" s="363">
        <v>5</v>
      </c>
      <c r="AR231" s="404"/>
    </row>
    <row r="232" spans="1:44" ht="12.75" customHeight="1">
      <c r="A232" s="207">
        <v>28</v>
      </c>
      <c r="B232" s="207" t="s">
        <v>374</v>
      </c>
      <c r="C232" s="207" t="s">
        <v>194</v>
      </c>
      <c r="D232" s="216">
        <v>0.008726851851851852</v>
      </c>
      <c r="E232" s="212">
        <f>MAX((D229/60)/3)</f>
        <v>4.3467078189300414E-05</v>
      </c>
      <c r="G232" s="219"/>
      <c r="H232" s="454"/>
      <c r="I232" s="454"/>
      <c r="J232" s="220"/>
      <c r="K232" s="221"/>
      <c r="Q232" s="302"/>
      <c r="R232" s="53" t="s">
        <v>275</v>
      </c>
      <c r="S232" s="53"/>
      <c r="T232" s="53" t="s">
        <v>1595</v>
      </c>
      <c r="U232" s="53">
        <v>3</v>
      </c>
      <c r="V232" s="233"/>
      <c r="W232" s="239"/>
      <c r="X232" s="54"/>
      <c r="AI232" s="359">
        <v>6</v>
      </c>
      <c r="AJ232" s="360" t="s">
        <v>1512</v>
      </c>
      <c r="AK232" s="372">
        <v>5.04375</v>
      </c>
      <c r="AL232" s="359">
        <v>1</v>
      </c>
      <c r="AM232" s="360" t="s">
        <v>471</v>
      </c>
      <c r="AN232" s="361">
        <v>2.2888888888888888</v>
      </c>
      <c r="AO232" s="28"/>
      <c r="AP232" s="372">
        <v>1.6638888888888888</v>
      </c>
      <c r="AQ232" s="359">
        <v>11</v>
      </c>
      <c r="AR232" s="404"/>
    </row>
    <row r="233" spans="1:44" ht="25.5" customHeight="1">
      <c r="A233" s="207"/>
      <c r="B233" s="207" t="s">
        <v>306</v>
      </c>
      <c r="C233" s="207" t="s">
        <v>36</v>
      </c>
      <c r="D233" s="216">
        <v>0.008880787037037038</v>
      </c>
      <c r="E233" s="212">
        <f>MAX((P205/60)/3)</f>
        <v>4.490097736625515E-05</v>
      </c>
      <c r="G233" s="219"/>
      <c r="H233" s="454"/>
      <c r="I233" s="454"/>
      <c r="J233" s="220"/>
      <c r="K233" s="221"/>
      <c r="Q233" s="302"/>
      <c r="R233" s="53" t="s">
        <v>1596</v>
      </c>
      <c r="S233" s="53"/>
      <c r="T233" s="233">
        <v>1.4097222222222223</v>
      </c>
      <c r="U233" s="53">
        <v>2</v>
      </c>
      <c r="V233" s="233">
        <f>SUM(T232:T233)</f>
        <v>1.4097222222222223</v>
      </c>
      <c r="W233" s="239"/>
      <c r="X233" s="54"/>
      <c r="AI233" s="362"/>
      <c r="AJ233" s="364"/>
      <c r="AK233" s="394"/>
      <c r="AL233" s="362">
        <v>2</v>
      </c>
      <c r="AM233" s="364" t="s">
        <v>421</v>
      </c>
      <c r="AN233" s="366">
        <v>3.9145833333333333</v>
      </c>
      <c r="AO233" s="28" t="s">
        <v>1685</v>
      </c>
      <c r="AP233" s="394">
        <v>1.6256944444444443</v>
      </c>
      <c r="AQ233" s="362">
        <v>4</v>
      </c>
      <c r="AR233" s="404"/>
    </row>
    <row r="234" spans="1:44" ht="12.75" customHeight="1">
      <c r="A234" s="207"/>
      <c r="B234" s="207" t="s">
        <v>322</v>
      </c>
      <c r="C234" s="207" t="s">
        <v>117</v>
      </c>
      <c r="D234" s="216">
        <v>0.008943287037037038</v>
      </c>
      <c r="E234" s="212">
        <f>MAX((J208/60)/3)</f>
        <v>4.7665895061728394E-05</v>
      </c>
      <c r="G234" s="219"/>
      <c r="H234" s="454"/>
      <c r="I234" s="454"/>
      <c r="J234" s="220"/>
      <c r="K234" s="221"/>
      <c r="Q234" s="302"/>
      <c r="R234" s="53" t="s">
        <v>1597</v>
      </c>
      <c r="S234" s="53"/>
      <c r="T234" s="233">
        <v>1.4930555555555556</v>
      </c>
      <c r="U234" s="53"/>
      <c r="V234" s="233"/>
      <c r="W234" s="239"/>
      <c r="X234" s="54"/>
      <c r="AI234" s="363"/>
      <c r="AJ234" s="365"/>
      <c r="AK234" s="395"/>
      <c r="AL234" s="363">
        <v>3</v>
      </c>
      <c r="AM234" s="365" t="s">
        <v>1693</v>
      </c>
      <c r="AN234" s="367">
        <v>5.66875</v>
      </c>
      <c r="AO234" s="28"/>
      <c r="AP234" s="395">
        <v>1.7541666666666667</v>
      </c>
      <c r="AQ234" s="363">
        <v>13</v>
      </c>
      <c r="AR234" s="404"/>
    </row>
    <row r="235" spans="1:44" ht="12.75" customHeight="1">
      <c r="A235" s="207">
        <v>29</v>
      </c>
      <c r="B235" s="207" t="s">
        <v>285</v>
      </c>
      <c r="C235" s="207" t="s">
        <v>50</v>
      </c>
      <c r="D235" s="216">
        <v>0.010887731481481483</v>
      </c>
      <c r="E235" s="212">
        <f>MAX((D232/60)/3)</f>
        <v>4.8482510288065845E-05</v>
      </c>
      <c r="G235" s="219"/>
      <c r="H235" s="454"/>
      <c r="I235" s="454"/>
      <c r="J235" s="220"/>
      <c r="K235" s="221"/>
      <c r="Q235" s="302">
        <v>4</v>
      </c>
      <c r="R235" s="53" t="s">
        <v>1599</v>
      </c>
      <c r="S235" s="53"/>
      <c r="T235" s="253" t="s">
        <v>1598</v>
      </c>
      <c r="U235" s="53"/>
      <c r="V235" s="233"/>
      <c r="W235" s="239"/>
      <c r="X235" s="270">
        <v>4.325</v>
      </c>
      <c r="AI235" s="359">
        <v>7</v>
      </c>
      <c r="AJ235" s="360" t="s">
        <v>1694</v>
      </c>
      <c r="AK235" s="372">
        <v>5.102777777777778</v>
      </c>
      <c r="AL235" s="359">
        <v>1</v>
      </c>
      <c r="AM235" s="360" t="s">
        <v>573</v>
      </c>
      <c r="AN235" s="361">
        <v>2.198611111111111</v>
      </c>
      <c r="AO235" s="28"/>
      <c r="AP235" s="372">
        <v>1.573611111111111</v>
      </c>
      <c r="AQ235" s="359">
        <v>5</v>
      </c>
      <c r="AR235" s="404"/>
    </row>
    <row r="236" spans="1:44" ht="12.75" customHeight="1">
      <c r="A236" s="207">
        <v>30</v>
      </c>
      <c r="B236" s="207" t="s">
        <v>367</v>
      </c>
      <c r="C236" s="207" t="s">
        <v>161</v>
      </c>
      <c r="D236" s="210">
        <v>1.6041666666666667</v>
      </c>
      <c r="E236" s="212">
        <f>MAX((D233/60)/3)</f>
        <v>4.933770576131687E-05</v>
      </c>
      <c r="G236" s="220"/>
      <c r="H236" s="454"/>
      <c r="I236" s="454"/>
      <c r="J236" s="220"/>
      <c r="K236" s="221"/>
      <c r="Q236" s="302"/>
      <c r="R236" s="53" t="s">
        <v>1600</v>
      </c>
      <c r="S236" s="53"/>
      <c r="T236" s="233">
        <v>1.4291666666666665</v>
      </c>
      <c r="U236" s="53">
        <v>5</v>
      </c>
      <c r="V236" s="233"/>
      <c r="W236" s="239"/>
      <c r="X236" s="54"/>
      <c r="AI236" s="362"/>
      <c r="AJ236" s="364"/>
      <c r="AK236" s="394"/>
      <c r="AL236" s="362">
        <v>2</v>
      </c>
      <c r="AM236" s="364" t="s">
        <v>656</v>
      </c>
      <c r="AN236" s="366">
        <v>4.0569444444444445</v>
      </c>
      <c r="AO236" s="28">
        <v>10</v>
      </c>
      <c r="AP236" s="394">
        <v>1.8583333333333334</v>
      </c>
      <c r="AQ236" s="362">
        <v>18</v>
      </c>
      <c r="AR236" s="404"/>
    </row>
    <row r="237" spans="1:44" ht="12.75" customHeight="1">
      <c r="A237" s="443"/>
      <c r="B237" s="443"/>
      <c r="C237" s="443"/>
      <c r="D237" s="443"/>
      <c r="G237" s="220"/>
      <c r="H237" s="454"/>
      <c r="I237" s="454"/>
      <c r="J237" s="220"/>
      <c r="K237" s="221"/>
      <c r="Q237" s="302"/>
      <c r="R237" s="53" t="s">
        <v>1601</v>
      </c>
      <c r="S237" s="53"/>
      <c r="T237" s="233">
        <v>1.426388888888889</v>
      </c>
      <c r="U237" s="53">
        <v>4</v>
      </c>
      <c r="V237" s="233">
        <f>SUM(T236:T237)</f>
        <v>2.855555555555555</v>
      </c>
      <c r="W237" s="239"/>
      <c r="X237" s="54"/>
      <c r="AI237" s="363"/>
      <c r="AJ237" s="365"/>
      <c r="AK237" s="395"/>
      <c r="AL237" s="363">
        <v>3</v>
      </c>
      <c r="AM237" s="365" t="s">
        <v>482</v>
      </c>
      <c r="AN237" s="367">
        <v>5.727777777777778</v>
      </c>
      <c r="AO237" s="28"/>
      <c r="AP237" s="395">
        <v>1.6708333333333334</v>
      </c>
      <c r="AQ237" s="363">
        <v>9</v>
      </c>
      <c r="AR237" s="404"/>
    </row>
    <row r="238" spans="7:44" ht="12.75" customHeight="1" thickBot="1">
      <c r="G238" s="219"/>
      <c r="H238" s="454"/>
      <c r="I238" s="454"/>
      <c r="J238" s="220"/>
      <c r="K238" s="221"/>
      <c r="L238" s="508" t="s">
        <v>8</v>
      </c>
      <c r="N238" s="508"/>
      <c r="O238" s="508"/>
      <c r="Q238" s="302"/>
      <c r="R238" s="53" t="s">
        <v>1602</v>
      </c>
      <c r="S238" s="53"/>
      <c r="T238" s="233">
        <v>1.46875</v>
      </c>
      <c r="U238" s="458">
        <v>6</v>
      </c>
      <c r="V238" s="233"/>
      <c r="W238" s="239"/>
      <c r="X238" s="54"/>
      <c r="AI238" s="359">
        <v>8</v>
      </c>
      <c r="AJ238" s="360" t="s">
        <v>1505</v>
      </c>
      <c r="AK238" s="372">
        <v>5.114583333333333</v>
      </c>
      <c r="AL238" s="359">
        <v>1</v>
      </c>
      <c r="AM238" s="360" t="s">
        <v>495</v>
      </c>
      <c r="AN238" s="361">
        <v>2.297222222222222</v>
      </c>
      <c r="AO238" s="28"/>
      <c r="AP238" s="372">
        <v>1.6722222222222223</v>
      </c>
      <c r="AQ238" s="359">
        <v>13</v>
      </c>
      <c r="AR238" s="404"/>
    </row>
    <row r="239" spans="7:44" ht="12.75" customHeight="1">
      <c r="G239" s="219"/>
      <c r="H239" s="454"/>
      <c r="I239" s="454"/>
      <c r="J239" s="220"/>
      <c r="K239" s="222"/>
      <c r="M239" s="32"/>
      <c r="N239" s="303" t="s">
        <v>1477</v>
      </c>
      <c r="O239" s="35"/>
      <c r="Q239" s="302">
        <v>5</v>
      </c>
      <c r="R239" s="53" t="s">
        <v>1603</v>
      </c>
      <c r="S239" s="53"/>
      <c r="T239" s="253" t="s">
        <v>1604</v>
      </c>
      <c r="U239" s="53"/>
      <c r="V239" s="233"/>
      <c r="W239" s="239"/>
      <c r="X239" s="54" t="s">
        <v>1608</v>
      </c>
      <c r="AI239" s="362"/>
      <c r="AJ239" s="364"/>
      <c r="AK239" s="394"/>
      <c r="AL239" s="362">
        <v>2</v>
      </c>
      <c r="AM239" s="364" t="s">
        <v>538</v>
      </c>
      <c r="AN239" s="366">
        <v>4.061805555555556</v>
      </c>
      <c r="AO239" s="28">
        <v>11</v>
      </c>
      <c r="AP239" s="394">
        <v>1.7645833333333334</v>
      </c>
      <c r="AQ239" s="362">
        <v>10</v>
      </c>
      <c r="AR239" s="404"/>
    </row>
    <row r="240" spans="7:44" ht="12.75">
      <c r="G240" s="218"/>
      <c r="H240" s="218"/>
      <c r="I240" s="218"/>
      <c r="J240" s="218"/>
      <c r="K240" s="218"/>
      <c r="M240" s="52" t="s">
        <v>1474</v>
      </c>
      <c r="N240" s="53"/>
      <c r="O240" s="54"/>
      <c r="Q240" s="302"/>
      <c r="R240" s="53" t="s">
        <v>261</v>
      </c>
      <c r="S240" s="53"/>
      <c r="T240" s="233">
        <v>1.4131944444444444</v>
      </c>
      <c r="U240">
        <v>1</v>
      </c>
      <c r="V240" s="233"/>
      <c r="W240" s="239"/>
      <c r="X240" s="54"/>
      <c r="AI240" s="363"/>
      <c r="AJ240" s="365"/>
      <c r="AK240" s="395"/>
      <c r="AL240" s="363">
        <v>3</v>
      </c>
      <c r="AM240" s="365" t="s">
        <v>445</v>
      </c>
      <c r="AN240" s="367">
        <v>5.739583333333333</v>
      </c>
      <c r="AO240" s="28"/>
      <c r="AP240" s="395">
        <v>1.6777777777777778</v>
      </c>
      <c r="AQ240" s="363">
        <v>10</v>
      </c>
      <c r="AR240" s="404"/>
    </row>
    <row r="241" spans="7:44" ht="36">
      <c r="G241" s="218"/>
      <c r="H241" s="218"/>
      <c r="I241" s="218"/>
      <c r="J241" s="218"/>
      <c r="K241" s="218"/>
      <c r="M241" s="52" t="s">
        <v>1476</v>
      </c>
      <c r="N241" s="53"/>
      <c r="O241" s="54"/>
      <c r="Q241" s="302"/>
      <c r="R241" s="53" t="s">
        <v>1605</v>
      </c>
      <c r="S241" s="53"/>
      <c r="T241" s="233">
        <v>1.41875</v>
      </c>
      <c r="U241" s="53">
        <v>3</v>
      </c>
      <c r="V241" s="233">
        <f>SUM(T240:T241)</f>
        <v>2.8319444444444444</v>
      </c>
      <c r="W241" s="239"/>
      <c r="X241" s="54"/>
      <c r="AI241" s="359"/>
      <c r="AJ241" s="360" t="s">
        <v>1695</v>
      </c>
      <c r="AK241" s="372">
        <v>5.201388888888888</v>
      </c>
      <c r="AL241" s="359">
        <v>1</v>
      </c>
      <c r="AM241" s="360" t="s">
        <v>399</v>
      </c>
      <c r="AN241" s="361">
        <v>2.2576388888888888</v>
      </c>
      <c r="AO241" s="28"/>
      <c r="AP241" s="372">
        <v>1.6326388888888888</v>
      </c>
      <c r="AQ241" s="359">
        <v>8</v>
      </c>
      <c r="AR241" s="404"/>
    </row>
    <row r="242" spans="7:44" ht="12.75">
      <c r="G242" s="218"/>
      <c r="H242" s="218"/>
      <c r="I242" s="218"/>
      <c r="J242" s="218"/>
      <c r="K242" s="218"/>
      <c r="M242" s="52">
        <v>1</v>
      </c>
      <c r="N242" s="53" t="s">
        <v>1234</v>
      </c>
      <c r="O242" s="304">
        <v>0.014505787037037038</v>
      </c>
      <c r="Q242" s="302"/>
      <c r="R242" s="53" t="s">
        <v>1606</v>
      </c>
      <c r="S242" s="53"/>
      <c r="T242" s="233">
        <v>1.5041666666666667</v>
      </c>
      <c r="U242" s="458">
        <v>9</v>
      </c>
      <c r="V242" s="233"/>
      <c r="W242" s="239"/>
      <c r="X242" s="54"/>
      <c r="AI242" s="362"/>
      <c r="AJ242" s="364"/>
      <c r="AK242" s="394"/>
      <c r="AL242" s="362">
        <v>2</v>
      </c>
      <c r="AM242" s="364" t="s">
        <v>449</v>
      </c>
      <c r="AN242" s="366">
        <v>4.145138888888889</v>
      </c>
      <c r="AO242" s="28">
        <v>14</v>
      </c>
      <c r="AP242" s="394">
        <v>1.8875</v>
      </c>
      <c r="AQ242" s="362">
        <v>19</v>
      </c>
      <c r="AR242" s="404"/>
    </row>
    <row r="243" spans="7:44" ht="12.75">
      <c r="G243" s="218"/>
      <c r="H243" s="218"/>
      <c r="I243" s="218"/>
      <c r="J243" s="218"/>
      <c r="K243" s="218"/>
      <c r="M243" s="52">
        <v>2</v>
      </c>
      <c r="N243" s="53" t="s">
        <v>1245</v>
      </c>
      <c r="O243" s="304">
        <v>0.014351851851851852</v>
      </c>
      <c r="Q243" s="302">
        <v>6</v>
      </c>
      <c r="R243" s="53" t="s">
        <v>1607</v>
      </c>
      <c r="S243" s="53"/>
      <c r="T243" s="253" t="s">
        <v>1364</v>
      </c>
      <c r="U243" s="53"/>
      <c r="V243" s="233"/>
      <c r="W243" s="239"/>
      <c r="X243" s="54" t="s">
        <v>1609</v>
      </c>
      <c r="AI243" s="363"/>
      <c r="AJ243" s="365"/>
      <c r="AK243" s="395"/>
      <c r="AL243" s="363">
        <v>3</v>
      </c>
      <c r="AM243" s="365" t="s">
        <v>456</v>
      </c>
      <c r="AN243" s="367">
        <v>5.826388888888889</v>
      </c>
      <c r="AO243" s="28"/>
      <c r="AP243" s="395">
        <v>1.68125</v>
      </c>
      <c r="AQ243" s="363">
        <v>11</v>
      </c>
      <c r="AR243" s="404"/>
    </row>
    <row r="244" spans="7:44" ht="12.75" customHeight="1">
      <c r="G244" s="218"/>
      <c r="H244" s="218"/>
      <c r="I244" s="218"/>
      <c r="J244" s="218"/>
      <c r="K244" s="218"/>
      <c r="M244" s="52">
        <v>3</v>
      </c>
      <c r="N244" s="53" t="s">
        <v>1246</v>
      </c>
      <c r="O244" s="304">
        <v>0.014483796296296295</v>
      </c>
      <c r="Q244" s="302"/>
      <c r="R244" s="53" t="s">
        <v>1610</v>
      </c>
      <c r="S244" s="53"/>
      <c r="T244" s="233">
        <v>1.4270833333333333</v>
      </c>
      <c r="U244" s="53" t="s">
        <v>1685</v>
      </c>
      <c r="V244" s="233"/>
      <c r="W244" s="239"/>
      <c r="X244" s="54"/>
      <c r="AI244" s="359"/>
      <c r="AJ244" s="360" t="s">
        <v>1527</v>
      </c>
      <c r="AK244" s="372">
        <v>5.359722222222222</v>
      </c>
      <c r="AL244" s="359">
        <v>1</v>
      </c>
      <c r="AM244" s="360" t="s">
        <v>441</v>
      </c>
      <c r="AN244" s="361">
        <v>2.3625</v>
      </c>
      <c r="AO244" s="28"/>
      <c r="AP244" s="372">
        <v>1.7375</v>
      </c>
      <c r="AQ244" s="359">
        <v>21</v>
      </c>
      <c r="AR244" s="404"/>
    </row>
    <row r="245" spans="7:44" ht="12.75">
      <c r="G245" s="218"/>
      <c r="H245" s="218"/>
      <c r="I245" s="218"/>
      <c r="J245" s="218"/>
      <c r="K245" s="218"/>
      <c r="M245" s="52">
        <v>4</v>
      </c>
      <c r="N245" s="53" t="s">
        <v>1247</v>
      </c>
      <c r="O245" s="304">
        <v>0.015006944444444443</v>
      </c>
      <c r="Q245" s="302"/>
      <c r="R245" s="53" t="s">
        <v>296</v>
      </c>
      <c r="S245" s="53"/>
      <c r="T245" s="233">
        <v>1.4854166666666666</v>
      </c>
      <c r="U245" s="53">
        <v>7</v>
      </c>
      <c r="V245" s="233">
        <f>SUM(T244:T245)</f>
        <v>2.9124999999999996</v>
      </c>
      <c r="W245" s="239"/>
      <c r="X245" s="54"/>
      <c r="AI245" s="362"/>
      <c r="AJ245" s="364"/>
      <c r="AK245" s="394"/>
      <c r="AL245" s="362">
        <v>2</v>
      </c>
      <c r="AM245" s="364" t="s">
        <v>527</v>
      </c>
      <c r="AN245" s="366">
        <v>4.194444444444445</v>
      </c>
      <c r="AO245" s="28"/>
      <c r="AP245" s="394">
        <v>1.8319444444444446</v>
      </c>
      <c r="AQ245" s="362">
        <v>14</v>
      </c>
      <c r="AR245" s="404"/>
    </row>
    <row r="246" spans="7:44" ht="13.5" thickBot="1">
      <c r="G246" s="218"/>
      <c r="H246" s="218"/>
      <c r="I246" s="218"/>
      <c r="J246" s="218"/>
      <c r="K246" s="218"/>
      <c r="M246" s="52">
        <v>5</v>
      </c>
      <c r="N246" s="53" t="s">
        <v>1240</v>
      </c>
      <c r="O246" s="304">
        <v>0.01503472222222222</v>
      </c>
      <c r="Q246" s="302"/>
      <c r="R246" s="53" t="s">
        <v>1611</v>
      </c>
      <c r="S246" s="53"/>
      <c r="T246" s="233">
        <v>1.5055555555555555</v>
      </c>
      <c r="U246" s="53">
        <v>10</v>
      </c>
      <c r="V246" s="233"/>
      <c r="W246" s="239"/>
      <c r="X246" s="54"/>
      <c r="AI246" s="363"/>
      <c r="AJ246" s="365"/>
      <c r="AK246" s="395"/>
      <c r="AL246" s="363">
        <v>3</v>
      </c>
      <c r="AM246" s="365" t="s">
        <v>521</v>
      </c>
      <c r="AN246" s="367">
        <v>5.984722222222222</v>
      </c>
      <c r="AO246" s="28"/>
      <c r="AP246" s="395">
        <v>1.7902777777777779</v>
      </c>
      <c r="AQ246" s="363">
        <v>14</v>
      </c>
      <c r="AR246" s="404"/>
    </row>
    <row r="247" spans="7:44" ht="12.75" customHeight="1" thickBot="1">
      <c r="G247" s="218"/>
      <c r="H247" s="218"/>
      <c r="I247" s="218"/>
      <c r="J247" s="218"/>
      <c r="K247" s="218"/>
      <c r="M247" s="52">
        <v>6</v>
      </c>
      <c r="N247" s="504" t="s">
        <v>1248</v>
      </c>
      <c r="O247" s="304">
        <v>0.01508449074074074</v>
      </c>
      <c r="Q247" s="302">
        <v>7</v>
      </c>
      <c r="R247" s="53" t="s">
        <v>1612</v>
      </c>
      <c r="S247" s="53"/>
      <c r="T247" s="253" t="s">
        <v>1613</v>
      </c>
      <c r="U247" s="53"/>
      <c r="V247" s="233"/>
      <c r="W247" s="239"/>
      <c r="X247" s="270">
        <v>4.499305555555556</v>
      </c>
      <c r="AI247" s="359">
        <v>9</v>
      </c>
      <c r="AJ247" s="360" t="s">
        <v>1696</v>
      </c>
      <c r="AK247" s="372">
        <v>5.363194444444445</v>
      </c>
      <c r="AL247" s="359">
        <v>1</v>
      </c>
      <c r="AM247" s="360" t="s">
        <v>436</v>
      </c>
      <c r="AN247" s="361">
        <v>2.3222222222222224</v>
      </c>
      <c r="AO247" s="28"/>
      <c r="AP247" s="372">
        <v>1.6972222222222222</v>
      </c>
      <c r="AQ247" s="359">
        <v>15</v>
      </c>
      <c r="AR247" s="404"/>
    </row>
    <row r="248" spans="7:44" ht="12.75">
      <c r="G248" s="218"/>
      <c r="H248" s="218"/>
      <c r="I248" s="218"/>
      <c r="J248" s="218"/>
      <c r="K248" s="218"/>
      <c r="M248" s="52">
        <v>7</v>
      </c>
      <c r="N248" s="53" t="s">
        <v>1238</v>
      </c>
      <c r="O248" s="304">
        <v>0.015608796296296296</v>
      </c>
      <c r="Q248" s="302"/>
      <c r="R248" s="53" t="s">
        <v>1614</v>
      </c>
      <c r="S248" s="53"/>
      <c r="T248" s="233">
        <v>1.426388888888889</v>
      </c>
      <c r="U248" s="53">
        <v>4</v>
      </c>
      <c r="V248" s="233"/>
      <c r="W248" s="239"/>
      <c r="X248" s="54"/>
      <c r="AI248" s="362"/>
      <c r="AJ248" s="364"/>
      <c r="AK248" s="394"/>
      <c r="AL248" s="362">
        <v>2</v>
      </c>
      <c r="AM248" s="364" t="s">
        <v>491</v>
      </c>
      <c r="AN248" s="366">
        <v>4.14375</v>
      </c>
      <c r="AO248" s="28">
        <v>13</v>
      </c>
      <c r="AP248" s="394">
        <v>1.8215277777777779</v>
      </c>
      <c r="AQ248" s="362">
        <v>13</v>
      </c>
      <c r="AR248" s="404"/>
    </row>
    <row r="249" spans="7:44" ht="12.75">
      <c r="G249" s="218"/>
      <c r="H249" s="218"/>
      <c r="I249" s="218"/>
      <c r="J249" s="218"/>
      <c r="K249" s="218"/>
      <c r="M249" s="52">
        <v>8</v>
      </c>
      <c r="N249" s="462" t="s">
        <v>1235</v>
      </c>
      <c r="O249" s="304">
        <v>0.015630787037037037</v>
      </c>
      <c r="Q249" s="302"/>
      <c r="R249" s="53" t="s">
        <v>1615</v>
      </c>
      <c r="S249" s="53"/>
      <c r="T249" s="233">
        <v>1.5048611111111112</v>
      </c>
      <c r="U249" s="53">
        <v>10</v>
      </c>
      <c r="V249" s="233">
        <f>SUM(T248:T249)</f>
        <v>2.9312500000000004</v>
      </c>
      <c r="W249" s="239"/>
      <c r="X249" s="54"/>
      <c r="AI249" s="363"/>
      <c r="AJ249" s="365"/>
      <c r="AK249" s="395"/>
      <c r="AL249" s="363">
        <v>3</v>
      </c>
      <c r="AM249" s="365" t="s">
        <v>525</v>
      </c>
      <c r="AN249" s="367">
        <v>5.988194444444445</v>
      </c>
      <c r="AO249" s="28"/>
      <c r="AP249" s="395">
        <v>1.8444444444444443</v>
      </c>
      <c r="AQ249" s="363">
        <v>19</v>
      </c>
      <c r="AR249" s="404"/>
    </row>
    <row r="250" spans="7:44" ht="12.75" customHeight="1">
      <c r="G250" s="218"/>
      <c r="H250" s="218"/>
      <c r="I250" s="218"/>
      <c r="J250" s="218"/>
      <c r="K250" s="218"/>
      <c r="M250" s="52">
        <v>9</v>
      </c>
      <c r="N250" s="53" t="s">
        <v>1249</v>
      </c>
      <c r="O250" s="304">
        <v>0.01619097222222222</v>
      </c>
      <c r="Q250" s="302"/>
      <c r="R250" s="53" t="s">
        <v>1616</v>
      </c>
      <c r="S250" s="53"/>
      <c r="T250" s="233">
        <v>1.5673611111111112</v>
      </c>
      <c r="U250" s="458">
        <v>15</v>
      </c>
      <c r="V250" s="233"/>
      <c r="W250" s="239"/>
      <c r="X250" s="54"/>
      <c r="AI250" s="359"/>
      <c r="AJ250" s="360" t="s">
        <v>1503</v>
      </c>
      <c r="AK250" s="372">
        <v>5.370833333333334</v>
      </c>
      <c r="AL250" s="359">
        <v>1</v>
      </c>
      <c r="AM250" s="360" t="s">
        <v>469</v>
      </c>
      <c r="AN250" s="361">
        <v>2.7104166666666667</v>
      </c>
      <c r="AO250" s="28"/>
      <c r="AP250" s="372">
        <v>2.0854166666666667</v>
      </c>
      <c r="AQ250" s="359">
        <v>32</v>
      </c>
      <c r="AR250" s="404"/>
    </row>
    <row r="251" spans="7:44" ht="12.75">
      <c r="G251" s="218"/>
      <c r="H251" s="218"/>
      <c r="I251" s="218"/>
      <c r="J251" s="218"/>
      <c r="K251" s="218"/>
      <c r="M251" s="52">
        <v>10</v>
      </c>
      <c r="N251" s="505" t="s">
        <v>1250</v>
      </c>
      <c r="O251" s="304">
        <v>0.01621412037037037</v>
      </c>
      <c r="Q251" s="302"/>
      <c r="R251" s="53">
        <v>224</v>
      </c>
      <c r="S251" s="53"/>
      <c r="T251" s="253" t="s">
        <v>1347</v>
      </c>
      <c r="U251" s="53"/>
      <c r="V251" s="233"/>
      <c r="W251" s="239"/>
      <c r="X251" s="270">
        <v>4.564583333333333</v>
      </c>
      <c r="AI251" s="362"/>
      <c r="AJ251" s="364"/>
      <c r="AK251" s="394"/>
      <c r="AL251" s="362">
        <v>2</v>
      </c>
      <c r="AM251" s="364" t="s">
        <v>500</v>
      </c>
      <c r="AN251" s="366">
        <v>4.498611111111111</v>
      </c>
      <c r="AO251" s="28"/>
      <c r="AP251" s="394">
        <v>1.7881944444444444</v>
      </c>
      <c r="AQ251" s="362">
        <v>12</v>
      </c>
      <c r="AR251" s="404"/>
    </row>
    <row r="252" spans="7:44" ht="12.75">
      <c r="G252" s="218"/>
      <c r="H252" s="218"/>
      <c r="I252" s="218"/>
      <c r="J252" s="218"/>
      <c r="K252" s="218"/>
      <c r="M252" s="52">
        <v>11</v>
      </c>
      <c r="N252" s="53" t="s">
        <v>966</v>
      </c>
      <c r="O252" s="304">
        <v>0.016405092592592593</v>
      </c>
      <c r="Q252" s="302"/>
      <c r="R252" s="53" t="s">
        <v>1617</v>
      </c>
      <c r="S252" s="53"/>
      <c r="T252" s="233">
        <v>1.4298611111111112</v>
      </c>
      <c r="U252" s="53">
        <v>8</v>
      </c>
      <c r="V252" s="233"/>
      <c r="W252" s="239"/>
      <c r="X252" s="54"/>
      <c r="AI252" s="363"/>
      <c r="AJ252" s="365"/>
      <c r="AK252" s="395"/>
      <c r="AL252" s="363">
        <v>3</v>
      </c>
      <c r="AM252" s="365" t="s">
        <v>409</v>
      </c>
      <c r="AN252" s="367">
        <v>5.995833333333334</v>
      </c>
      <c r="AO252" s="28"/>
      <c r="AP252" s="395">
        <v>1.497222222222222</v>
      </c>
      <c r="AQ252" s="363">
        <v>2</v>
      </c>
      <c r="AR252" s="404"/>
    </row>
    <row r="253" spans="7:44" ht="22.5">
      <c r="G253" s="218"/>
      <c r="H253" s="218"/>
      <c r="I253" s="218"/>
      <c r="J253" s="218"/>
      <c r="K253" s="218"/>
      <c r="M253" s="52">
        <v>12</v>
      </c>
      <c r="N253" s="462" t="s">
        <v>1252</v>
      </c>
      <c r="O253" s="304">
        <v>0.01775810185185185</v>
      </c>
      <c r="Q253" s="302"/>
      <c r="R253" s="53" t="s">
        <v>326</v>
      </c>
      <c r="S253" s="53"/>
      <c r="T253" s="233">
        <v>1.6861111111111111</v>
      </c>
      <c r="U253" s="458">
        <v>16</v>
      </c>
      <c r="V253" s="233">
        <f>SUM(T252:T253)</f>
        <v>3.115972222222222</v>
      </c>
      <c r="W253" s="239"/>
      <c r="X253" s="54"/>
      <c r="AI253" s="359">
        <v>10</v>
      </c>
      <c r="AJ253" s="397" t="s">
        <v>1514</v>
      </c>
      <c r="AK253" s="372">
        <v>5.382638888888889</v>
      </c>
      <c r="AL253" s="359">
        <v>1</v>
      </c>
      <c r="AM253" s="360" t="s">
        <v>415</v>
      </c>
      <c r="AN253" s="361">
        <v>2.2333333333333334</v>
      </c>
      <c r="AO253" s="28"/>
      <c r="AP253" s="372">
        <v>1.6083333333333334</v>
      </c>
      <c r="AQ253" s="359">
        <v>6</v>
      </c>
      <c r="AR253" s="404"/>
    </row>
    <row r="254" spans="7:44" ht="12.75">
      <c r="G254" s="218"/>
      <c r="H254" s="218"/>
      <c r="I254" s="218"/>
      <c r="J254" s="218"/>
      <c r="K254" s="218"/>
      <c r="M254" s="52">
        <v>13</v>
      </c>
      <c r="N254" s="53" t="s">
        <v>1244</v>
      </c>
      <c r="O254" s="304">
        <v>0.017909722222222223</v>
      </c>
      <c r="Q254" s="302"/>
      <c r="R254" s="53" t="s">
        <v>1618</v>
      </c>
      <c r="S254" s="53"/>
      <c r="T254" s="233">
        <v>1.4479166666666667</v>
      </c>
      <c r="U254" s="458">
        <v>5</v>
      </c>
      <c r="V254" s="233"/>
      <c r="W254" s="239"/>
      <c r="X254" s="54"/>
      <c r="AI254" s="362"/>
      <c r="AJ254" s="398"/>
      <c r="AK254" s="394"/>
      <c r="AL254" s="362">
        <v>2</v>
      </c>
      <c r="AM254" s="364" t="s">
        <v>529</v>
      </c>
      <c r="AN254" s="366">
        <v>4.090277777777778</v>
      </c>
      <c r="AO254" s="28">
        <v>12</v>
      </c>
      <c r="AP254" s="394">
        <v>1.8569444444444445</v>
      </c>
      <c r="AQ254" s="362">
        <v>17</v>
      </c>
      <c r="AR254" s="404"/>
    </row>
    <row r="255" spans="7:44" ht="12.75">
      <c r="G255" s="218"/>
      <c r="H255" s="218"/>
      <c r="I255" s="218"/>
      <c r="J255" s="218"/>
      <c r="K255" s="218"/>
      <c r="M255" s="52">
        <v>14</v>
      </c>
      <c r="N255" s="53" t="s">
        <v>1246</v>
      </c>
      <c r="O255" s="304">
        <v>0.017905092592592594</v>
      </c>
      <c r="Q255" s="302">
        <v>8</v>
      </c>
      <c r="R255" s="53" t="s">
        <v>1619</v>
      </c>
      <c r="S255" s="53"/>
      <c r="T255" s="457" t="s">
        <v>1620</v>
      </c>
      <c r="U255" s="53"/>
      <c r="V255" s="233"/>
      <c r="W255" s="239"/>
      <c r="X255" s="270">
        <v>4.570833333333334</v>
      </c>
      <c r="AI255" s="363"/>
      <c r="AJ255" s="399"/>
      <c r="AK255" s="395"/>
      <c r="AL255" s="363">
        <v>3</v>
      </c>
      <c r="AM255" s="365" t="s">
        <v>540</v>
      </c>
      <c r="AN255" s="367">
        <v>6.007638888888889</v>
      </c>
      <c r="AO255" s="28"/>
      <c r="AP255" s="395">
        <v>1.917361111111111</v>
      </c>
      <c r="AQ255" s="363">
        <v>21</v>
      </c>
      <c r="AR255" s="404"/>
    </row>
    <row r="256" spans="7:44" ht="24">
      <c r="G256" s="218"/>
      <c r="H256" s="218"/>
      <c r="I256" s="218"/>
      <c r="J256" s="218"/>
      <c r="K256" s="218"/>
      <c r="M256" s="507">
        <v>15</v>
      </c>
      <c r="N256" s="268" t="s">
        <v>1251</v>
      </c>
      <c r="O256" s="304">
        <v>0.018346064814814815</v>
      </c>
      <c r="Q256" s="302"/>
      <c r="R256" s="253" t="s">
        <v>274</v>
      </c>
      <c r="S256" s="462"/>
      <c r="T256" s="233">
        <v>1.4368055555555557</v>
      </c>
      <c r="U256" s="53">
        <v>9</v>
      </c>
      <c r="V256" s="233"/>
      <c r="W256" s="239"/>
      <c r="X256" s="54"/>
      <c r="AI256" s="359">
        <v>11</v>
      </c>
      <c r="AJ256" s="360" t="s">
        <v>1539</v>
      </c>
      <c r="AK256" s="372">
        <v>5.425694444444445</v>
      </c>
      <c r="AL256" s="359">
        <v>1</v>
      </c>
      <c r="AM256" s="360" t="s">
        <v>563</v>
      </c>
      <c r="AN256" s="361">
        <v>2.6486111111111112</v>
      </c>
      <c r="AO256" s="28"/>
      <c r="AP256" s="372">
        <v>2.0236111111111112</v>
      </c>
      <c r="AQ256" s="359">
        <v>29</v>
      </c>
      <c r="AR256" s="404"/>
    </row>
    <row r="257" spans="7:44" ht="12.75">
      <c r="G257" s="218"/>
      <c r="H257" s="218"/>
      <c r="I257" s="218"/>
      <c r="J257" s="218"/>
      <c r="K257" s="218"/>
      <c r="M257" s="52">
        <v>16</v>
      </c>
      <c r="N257" s="53" t="s">
        <v>1253</v>
      </c>
      <c r="O257" s="304">
        <v>0.021628472222222223</v>
      </c>
      <c r="Q257" s="302"/>
      <c r="R257" s="253" t="s">
        <v>1621</v>
      </c>
      <c r="S257" s="268"/>
      <c r="T257" s="233">
        <v>1.6611111111111112</v>
      </c>
      <c r="U257" s="53">
        <v>15</v>
      </c>
      <c r="V257" s="233">
        <f>SUM(T256:T257)</f>
        <v>3.097916666666667</v>
      </c>
      <c r="W257" s="239"/>
      <c r="X257" s="54"/>
      <c r="AI257" s="362"/>
      <c r="AJ257" s="364"/>
      <c r="AK257" s="394"/>
      <c r="AL257" s="362">
        <v>2</v>
      </c>
      <c r="AM257" s="364" t="s">
        <v>534</v>
      </c>
      <c r="AN257" s="366">
        <v>4.648611111111111</v>
      </c>
      <c r="AO257" s="28"/>
      <c r="AP257" s="394">
        <v>2</v>
      </c>
      <c r="AQ257" s="362">
        <v>25</v>
      </c>
      <c r="AR257" s="404"/>
    </row>
    <row r="258" spans="7:44" ht="13.5" thickBot="1">
      <c r="G258" s="218"/>
      <c r="H258" s="218"/>
      <c r="I258" s="218"/>
      <c r="J258" s="218"/>
      <c r="K258" s="218"/>
      <c r="M258" s="273">
        <v>17</v>
      </c>
      <c r="N258" s="274" t="s">
        <v>1254</v>
      </c>
      <c r="O258" s="305">
        <v>0.02236458333333333</v>
      </c>
      <c r="Q258" s="302"/>
      <c r="R258" s="253" t="s">
        <v>1622</v>
      </c>
      <c r="S258" s="266"/>
      <c r="T258" s="233">
        <v>1.4722222222222223</v>
      </c>
      <c r="U258" s="461">
        <v>7</v>
      </c>
      <c r="V258" s="233"/>
      <c r="W258" s="239"/>
      <c r="X258" s="54"/>
      <c r="AI258" s="363"/>
      <c r="AJ258" s="365"/>
      <c r="AK258" s="395"/>
      <c r="AL258" s="363">
        <v>3</v>
      </c>
      <c r="AM258" s="365" t="s">
        <v>393</v>
      </c>
      <c r="AN258" s="367">
        <v>6.050694444444445</v>
      </c>
      <c r="AO258" s="28"/>
      <c r="AP258" s="395">
        <v>1.4020833333333333</v>
      </c>
      <c r="AQ258" s="363">
        <v>1</v>
      </c>
      <c r="AR258" s="404"/>
    </row>
    <row r="259" spans="7:44" ht="12.75" customHeight="1">
      <c r="G259" s="218"/>
      <c r="H259" s="218"/>
      <c r="I259" s="218"/>
      <c r="J259" s="218"/>
      <c r="K259" s="218"/>
      <c r="Q259" s="302">
        <v>9</v>
      </c>
      <c r="R259" s="53" t="s">
        <v>1624</v>
      </c>
      <c r="S259" s="53"/>
      <c r="T259" s="253" t="s">
        <v>1623</v>
      </c>
      <c r="U259" s="53"/>
      <c r="V259" s="233"/>
      <c r="W259" s="239"/>
      <c r="X259" s="54" t="s">
        <v>1625</v>
      </c>
      <c r="AI259" s="359"/>
      <c r="AJ259" s="482" t="s">
        <v>1504</v>
      </c>
      <c r="AK259" s="372">
        <v>5.433333333333334</v>
      </c>
      <c r="AL259" s="359">
        <v>1</v>
      </c>
      <c r="AM259" s="360" t="s">
        <v>489</v>
      </c>
      <c r="AN259" s="361">
        <v>2.4166666666666665</v>
      </c>
      <c r="AO259" s="28"/>
      <c r="AP259" s="372">
        <v>1.7916666666666667</v>
      </c>
      <c r="AQ259" s="359">
        <v>25</v>
      </c>
      <c r="AR259" s="404"/>
    </row>
    <row r="260" spans="7:45" ht="12.75">
      <c r="G260" s="218"/>
      <c r="H260" s="218"/>
      <c r="I260" s="218"/>
      <c r="J260" s="218"/>
      <c r="K260" s="218"/>
      <c r="Q260" s="302"/>
      <c r="R260" s="53" t="s">
        <v>1626</v>
      </c>
      <c r="S260" s="53"/>
      <c r="T260" s="233">
        <v>1.5930555555555557</v>
      </c>
      <c r="U260" s="53">
        <v>14</v>
      </c>
      <c r="V260" s="233"/>
      <c r="W260" s="239"/>
      <c r="X260" s="54"/>
      <c r="AI260" s="362"/>
      <c r="AJ260" s="364"/>
      <c r="AK260" s="394"/>
      <c r="AL260" s="362">
        <v>2</v>
      </c>
      <c r="AM260" s="364" t="s">
        <v>505</v>
      </c>
      <c r="AN260" s="366">
        <v>4.252083333333333</v>
      </c>
      <c r="AO260" s="28">
        <v>15</v>
      </c>
      <c r="AP260" s="394">
        <v>1.8354166666666665</v>
      </c>
      <c r="AQ260" s="362">
        <v>16</v>
      </c>
      <c r="AR260" s="405">
        <f>SUM(AP260-AP326)</f>
        <v>0.09305555555555522</v>
      </c>
      <c r="AS260" s="9" t="s">
        <v>1716</v>
      </c>
    </row>
    <row r="261" spans="7:44" ht="12.75">
      <c r="G261" s="218"/>
      <c r="H261" s="218"/>
      <c r="I261" s="218"/>
      <c r="J261" s="218"/>
      <c r="K261" s="218"/>
      <c r="Q261" s="302"/>
      <c r="R261" s="53" t="s">
        <v>1627</v>
      </c>
      <c r="S261" s="53"/>
      <c r="T261" s="233">
        <v>1.5013888888888889</v>
      </c>
      <c r="U261" s="53">
        <v>9</v>
      </c>
      <c r="V261" s="233">
        <f>SUM(T260:T261)</f>
        <v>3.0944444444444446</v>
      </c>
      <c r="W261" s="239"/>
      <c r="X261" s="54"/>
      <c r="AI261" s="363"/>
      <c r="AJ261" s="365"/>
      <c r="AK261" s="395"/>
      <c r="AL261" s="363">
        <v>3</v>
      </c>
      <c r="AM261" s="365" t="s">
        <v>550</v>
      </c>
      <c r="AN261" s="367">
        <v>6.058333333333334</v>
      </c>
      <c r="AO261" s="28"/>
      <c r="AP261" s="395">
        <v>1.80625</v>
      </c>
      <c r="AQ261" s="363">
        <v>17</v>
      </c>
      <c r="AR261" s="404"/>
    </row>
    <row r="262" spans="7:44" ht="12.75" customHeight="1">
      <c r="G262" s="218"/>
      <c r="H262" s="218"/>
      <c r="I262" s="218"/>
      <c r="J262" s="218"/>
      <c r="K262" s="218"/>
      <c r="Q262" s="302"/>
      <c r="R262" s="53" t="s">
        <v>298</v>
      </c>
      <c r="S262" s="53"/>
      <c r="T262" s="53" t="s">
        <v>1628</v>
      </c>
      <c r="U262" s="458">
        <v>11</v>
      </c>
      <c r="V262" s="233"/>
      <c r="W262" s="239"/>
      <c r="X262" s="54"/>
      <c r="AI262" s="359">
        <v>12</v>
      </c>
      <c r="AJ262" s="360" t="s">
        <v>1697</v>
      </c>
      <c r="AK262" s="372">
        <v>5.615277777777778</v>
      </c>
      <c r="AL262" s="359">
        <v>1</v>
      </c>
      <c r="AM262" s="360" t="s">
        <v>424</v>
      </c>
      <c r="AN262" s="361">
        <v>2.3305555555555553</v>
      </c>
      <c r="AO262" s="28"/>
      <c r="AP262" s="372">
        <v>1.7055555555555555</v>
      </c>
      <c r="AQ262" s="359">
        <v>17</v>
      </c>
      <c r="AR262" s="404"/>
    </row>
    <row r="263" spans="7:44" ht="12.75">
      <c r="G263" s="218"/>
      <c r="H263" s="218"/>
      <c r="I263" s="218"/>
      <c r="J263" s="218"/>
      <c r="K263" s="218"/>
      <c r="Q263" s="302"/>
      <c r="R263" s="53">
        <v>201</v>
      </c>
      <c r="S263" s="53"/>
      <c r="T263" s="253" t="s">
        <v>1629</v>
      </c>
      <c r="U263" s="53"/>
      <c r="V263" s="233"/>
      <c r="W263" s="239"/>
      <c r="X263" s="54" t="s">
        <v>1630</v>
      </c>
      <c r="AI263" s="362"/>
      <c r="AJ263" s="364"/>
      <c r="AK263" s="394"/>
      <c r="AL263" s="362">
        <v>2</v>
      </c>
      <c r="AM263" s="364" t="s">
        <v>509</v>
      </c>
      <c r="AN263" s="366">
        <v>4.449305555555555</v>
      </c>
      <c r="AP263" s="394">
        <v>2.11875</v>
      </c>
      <c r="AQ263" s="362">
        <v>30</v>
      </c>
      <c r="AR263" s="404"/>
    </row>
    <row r="264" spans="7:44" ht="12.75">
      <c r="G264" s="218"/>
      <c r="H264" s="218"/>
      <c r="I264" s="218"/>
      <c r="J264" s="218"/>
      <c r="K264" s="218"/>
      <c r="Q264" s="302"/>
      <c r="R264" s="53" t="s">
        <v>1631</v>
      </c>
      <c r="S264" s="53"/>
      <c r="T264" s="233">
        <v>1.6576388888888889</v>
      </c>
      <c r="U264" s="53">
        <v>19</v>
      </c>
      <c r="V264" s="233"/>
      <c r="W264" s="239"/>
      <c r="X264" s="54"/>
      <c r="AI264" s="363"/>
      <c r="AJ264" s="365"/>
      <c r="AK264" s="395"/>
      <c r="AL264" s="363">
        <v>3</v>
      </c>
      <c r="AM264" s="365" t="s">
        <v>480</v>
      </c>
      <c r="AN264" s="367">
        <v>6.240277777777778</v>
      </c>
      <c r="AO264" s="28"/>
      <c r="AP264" s="395">
        <v>1.7909722222222222</v>
      </c>
      <c r="AQ264" s="363">
        <v>15</v>
      </c>
      <c r="AR264" s="404"/>
    </row>
    <row r="265" spans="17:44" ht="12.75" customHeight="1">
      <c r="Q265" s="302"/>
      <c r="R265" s="53" t="s">
        <v>1632</v>
      </c>
      <c r="S265" s="53"/>
      <c r="T265" s="233">
        <v>1.4381944444444443</v>
      </c>
      <c r="U265" s="53">
        <v>6</v>
      </c>
      <c r="V265" s="233">
        <f>SUM(T264:T265)</f>
        <v>3.095833333333333</v>
      </c>
      <c r="W265" s="239"/>
      <c r="X265" s="54"/>
      <c r="AI265" s="359">
        <v>13</v>
      </c>
      <c r="AJ265" s="360" t="s">
        <v>1698</v>
      </c>
      <c r="AK265" s="372">
        <v>5.639583333333333</v>
      </c>
      <c r="AL265" s="359">
        <v>1</v>
      </c>
      <c r="AM265" s="360" t="s">
        <v>567</v>
      </c>
      <c r="AN265" s="361">
        <v>2.305555555555556</v>
      </c>
      <c r="AO265" s="28"/>
      <c r="AP265" s="372">
        <v>1.6805555555555556</v>
      </c>
      <c r="AQ265" s="359">
        <v>14</v>
      </c>
      <c r="AR265" s="404"/>
    </row>
    <row r="266" spans="17:44" ht="12.75">
      <c r="Q266" s="302"/>
      <c r="R266" s="53" t="s">
        <v>1633</v>
      </c>
      <c r="S266" s="53"/>
      <c r="T266" s="233">
        <v>1.5618055555555557</v>
      </c>
      <c r="U266" s="458">
        <v>14</v>
      </c>
      <c r="V266" s="233"/>
      <c r="W266" s="239"/>
      <c r="X266" s="54"/>
      <c r="AI266" s="362"/>
      <c r="AJ266" s="364"/>
      <c r="AK266" s="394"/>
      <c r="AL266" s="362">
        <v>2</v>
      </c>
      <c r="AM266" s="364" t="s">
        <v>1175</v>
      </c>
      <c r="AN266" s="366">
        <v>4.345833333333333</v>
      </c>
      <c r="AO266" s="28">
        <v>17</v>
      </c>
      <c r="AP266" s="394">
        <v>2.040277777777778</v>
      </c>
      <c r="AQ266" s="362">
        <v>26</v>
      </c>
      <c r="AR266" s="404"/>
    </row>
    <row r="267" spans="17:44" ht="12.75">
      <c r="Q267" s="302">
        <v>10</v>
      </c>
      <c r="R267" s="53" t="s">
        <v>1634</v>
      </c>
      <c r="S267" s="53"/>
      <c r="T267" s="253" t="s">
        <v>1367</v>
      </c>
      <c r="U267" s="53"/>
      <c r="V267" s="233"/>
      <c r="W267" s="239"/>
      <c r="X267" s="270">
        <v>4.663194444444445</v>
      </c>
      <c r="AI267" s="363"/>
      <c r="AJ267" s="365"/>
      <c r="AK267" s="395"/>
      <c r="AL267" s="363">
        <v>3</v>
      </c>
      <c r="AM267" s="365" t="s">
        <v>1176</v>
      </c>
      <c r="AN267" s="367">
        <v>6.264583333333333</v>
      </c>
      <c r="AO267" s="28"/>
      <c r="AP267" s="395">
        <v>1.91875</v>
      </c>
      <c r="AQ267" s="363">
        <v>22</v>
      </c>
      <c r="AR267" s="404"/>
    </row>
    <row r="268" spans="17:44" ht="12.75" customHeight="1">
      <c r="Q268" s="302"/>
      <c r="R268" s="53" t="s">
        <v>1294</v>
      </c>
      <c r="S268" s="53"/>
      <c r="T268" s="53"/>
      <c r="U268" s="53"/>
      <c r="V268" s="233"/>
      <c r="W268" s="239"/>
      <c r="X268" s="54"/>
      <c r="AI268" s="359"/>
      <c r="AJ268" s="360" t="s">
        <v>1511</v>
      </c>
      <c r="AK268" s="372">
        <v>5.689583333333334</v>
      </c>
      <c r="AL268" s="359">
        <v>1</v>
      </c>
      <c r="AM268" s="360" t="s">
        <v>473</v>
      </c>
      <c r="AN268" s="361">
        <v>2.696527777777778</v>
      </c>
      <c r="AO268" s="28"/>
      <c r="AP268" s="372">
        <v>2.071527777777778</v>
      </c>
      <c r="AQ268" s="359">
        <v>31</v>
      </c>
      <c r="AR268" s="404"/>
    </row>
    <row r="269" spans="17:44" ht="12.75">
      <c r="Q269" s="302"/>
      <c r="R269" s="53" t="s">
        <v>1635</v>
      </c>
      <c r="S269" s="53"/>
      <c r="T269" s="233">
        <v>1.6520833333333333</v>
      </c>
      <c r="U269" s="53">
        <v>15</v>
      </c>
      <c r="V269" s="233"/>
      <c r="W269" s="239"/>
      <c r="X269" s="54"/>
      <c r="AI269" s="362"/>
      <c r="AJ269" s="364"/>
      <c r="AK269" s="394"/>
      <c r="AL269" s="362">
        <v>2</v>
      </c>
      <c r="AM269" s="364" t="s">
        <v>565</v>
      </c>
      <c r="AN269" s="366">
        <v>4.644444444444445</v>
      </c>
      <c r="AO269" s="28"/>
      <c r="AP269" s="394">
        <v>1.9479166666666667</v>
      </c>
      <c r="AQ269" s="362">
        <v>22</v>
      </c>
      <c r="AR269" s="404"/>
    </row>
    <row r="270" spans="17:44" ht="12.75">
      <c r="Q270" s="302"/>
      <c r="R270" s="53" t="s">
        <v>1636</v>
      </c>
      <c r="S270" s="53"/>
      <c r="T270" s="233">
        <v>1.6930555555555555</v>
      </c>
      <c r="U270" s="53">
        <v>17</v>
      </c>
      <c r="V270" s="233">
        <f>SUM(T269:T270)</f>
        <v>3.345138888888889</v>
      </c>
      <c r="W270" s="239"/>
      <c r="X270" s="54"/>
      <c r="AI270" s="363"/>
      <c r="AJ270" s="365"/>
      <c r="AK270" s="395"/>
      <c r="AL270" s="363">
        <v>3</v>
      </c>
      <c r="AM270" s="365" t="s">
        <v>429</v>
      </c>
      <c r="AN270" s="367">
        <v>6.314583333333334</v>
      </c>
      <c r="AO270" s="28"/>
      <c r="AP270" s="395">
        <v>1.670138888888889</v>
      </c>
      <c r="AQ270" s="363">
        <v>8</v>
      </c>
      <c r="AR270" s="404"/>
    </row>
    <row r="271" spans="17:44" ht="24">
      <c r="Q271" s="302"/>
      <c r="R271" s="459" t="s">
        <v>1637</v>
      </c>
      <c r="S271" s="53"/>
      <c r="T271" s="460">
        <v>1.3180555555555555</v>
      </c>
      <c r="U271" s="341">
        <v>1</v>
      </c>
      <c r="V271" s="233"/>
      <c r="W271" s="239"/>
      <c r="X271" s="54"/>
      <c r="AI271" s="359"/>
      <c r="AJ271" s="360" t="s">
        <v>1699</v>
      </c>
      <c r="AK271" s="372">
        <v>5.706944444444445</v>
      </c>
      <c r="AL271" s="359">
        <v>1</v>
      </c>
      <c r="AM271" s="360" t="s">
        <v>1700</v>
      </c>
      <c r="AN271" s="361">
        <v>2.5277777777777777</v>
      </c>
      <c r="AO271" s="28"/>
      <c r="AP271" s="372">
        <v>1.9027777777777777</v>
      </c>
      <c r="AQ271" s="359">
        <v>27</v>
      </c>
      <c r="AR271" s="404"/>
    </row>
    <row r="272" spans="17:44" ht="12.75">
      <c r="Q272" s="302">
        <v>11</v>
      </c>
      <c r="R272" s="53" t="s">
        <v>1639</v>
      </c>
      <c r="S272" s="53"/>
      <c r="T272" s="253" t="s">
        <v>1640</v>
      </c>
      <c r="U272" s="53"/>
      <c r="V272" s="233"/>
      <c r="W272" s="239"/>
      <c r="X272" s="54" t="s">
        <v>1638</v>
      </c>
      <c r="AI272" s="362"/>
      <c r="AJ272" s="364"/>
      <c r="AK272" s="394"/>
      <c r="AL272" s="362">
        <v>2</v>
      </c>
      <c r="AM272" s="364" t="s">
        <v>463</v>
      </c>
      <c r="AN272" s="366">
        <v>4.522222222222222</v>
      </c>
      <c r="AO272" s="28"/>
      <c r="AP272" s="394">
        <v>1.9944444444444445</v>
      </c>
      <c r="AQ272" s="362">
        <v>24</v>
      </c>
      <c r="AR272" s="404"/>
    </row>
    <row r="273" spans="17:44" ht="12.75">
      <c r="Q273" s="302"/>
      <c r="R273" s="53" t="s">
        <v>1641</v>
      </c>
      <c r="S273" s="253"/>
      <c r="T273" s="269">
        <v>1.701388888888889</v>
      </c>
      <c r="U273" s="53"/>
      <c r="V273" s="233"/>
      <c r="W273" s="239"/>
      <c r="X273" s="54"/>
      <c r="AI273" s="363"/>
      <c r="AJ273" s="365"/>
      <c r="AK273" s="395"/>
      <c r="AL273" s="363">
        <v>3</v>
      </c>
      <c r="AM273" s="365" t="s">
        <v>1181</v>
      </c>
      <c r="AN273" s="367">
        <v>6.331944444444445</v>
      </c>
      <c r="AO273" s="28"/>
      <c r="AP273" s="395">
        <v>1.809722222222222</v>
      </c>
      <c r="AQ273" s="363">
        <v>18</v>
      </c>
      <c r="AR273" s="404"/>
    </row>
    <row r="274" spans="17:44" ht="12.75">
      <c r="Q274" s="302"/>
      <c r="R274" s="53" t="s">
        <v>1642</v>
      </c>
      <c r="S274" s="253"/>
      <c r="T274" s="269">
        <v>1.5291666666666668</v>
      </c>
      <c r="U274" s="53">
        <v>11</v>
      </c>
      <c r="V274" s="233">
        <f>SUM(T273:T274)</f>
        <v>3.230555555555556</v>
      </c>
      <c r="W274" s="239"/>
      <c r="X274" s="54"/>
      <c r="AI274" s="359">
        <v>14</v>
      </c>
      <c r="AJ274" s="360" t="s">
        <v>1701</v>
      </c>
      <c r="AK274" s="372">
        <v>5.733333333333333</v>
      </c>
      <c r="AL274" s="359">
        <v>1</v>
      </c>
      <c r="AM274" s="360" t="s">
        <v>531</v>
      </c>
      <c r="AN274" s="361">
        <v>2.3604166666666666</v>
      </c>
      <c r="AO274" s="28"/>
      <c r="AP274" s="372">
        <v>1.7354166666666666</v>
      </c>
      <c r="AQ274" s="359">
        <v>20</v>
      </c>
      <c r="AR274" s="404"/>
    </row>
    <row r="275" spans="17:44" ht="12.75">
      <c r="Q275" s="302"/>
      <c r="R275" s="53" t="s">
        <v>1643</v>
      </c>
      <c r="S275" s="253"/>
      <c r="T275" s="269">
        <v>1.5006944444444443</v>
      </c>
      <c r="U275" s="458">
        <v>8</v>
      </c>
      <c r="V275" s="233"/>
      <c r="W275" s="239"/>
      <c r="X275" s="54"/>
      <c r="AI275" s="362"/>
      <c r="AJ275" s="364"/>
      <c r="AK275" s="394"/>
      <c r="AL275" s="362">
        <v>2</v>
      </c>
      <c r="AM275" s="364" t="s">
        <v>594</v>
      </c>
      <c r="AN275" s="366">
        <v>4.343055555555556</v>
      </c>
      <c r="AO275" s="28">
        <v>16</v>
      </c>
      <c r="AP275" s="394">
        <v>1.982638888888889</v>
      </c>
      <c r="AQ275" s="362">
        <v>23</v>
      </c>
      <c r="AR275" s="404"/>
    </row>
    <row r="276" spans="17:44" ht="12.75">
      <c r="Q276" s="302"/>
      <c r="R276" s="53">
        <v>221</v>
      </c>
      <c r="S276" s="253"/>
      <c r="T276" s="253" t="s">
        <v>1644</v>
      </c>
      <c r="U276" s="53"/>
      <c r="V276" s="233"/>
      <c r="W276" s="239"/>
      <c r="X276" s="270">
        <v>4.7555555555555555</v>
      </c>
      <c r="AI276" s="363"/>
      <c r="AJ276" s="365"/>
      <c r="AK276" s="395"/>
      <c r="AL276" s="363">
        <v>3</v>
      </c>
      <c r="AM276" s="365" t="s">
        <v>579</v>
      </c>
      <c r="AN276" s="367">
        <v>6.358333333333333</v>
      </c>
      <c r="AO276" s="28"/>
      <c r="AP276" s="395">
        <v>2.015277777777778</v>
      </c>
      <c r="AQ276" s="363">
        <v>25</v>
      </c>
      <c r="AR276" s="404"/>
    </row>
    <row r="277" spans="17:44" ht="12.75" customHeight="1">
      <c r="Q277" s="302"/>
      <c r="R277" s="53" t="s">
        <v>1171</v>
      </c>
      <c r="S277" s="53"/>
      <c r="T277" s="233">
        <v>1.4270833333333333</v>
      </c>
      <c r="U277" s="53" t="s">
        <v>1685</v>
      </c>
      <c r="V277" s="233"/>
      <c r="W277" s="239"/>
      <c r="X277" s="54"/>
      <c r="AI277" s="359">
        <v>15</v>
      </c>
      <c r="AJ277" s="360" t="s">
        <v>1531</v>
      </c>
      <c r="AK277" s="372">
        <v>5.771527777777778</v>
      </c>
      <c r="AL277" s="359">
        <v>1</v>
      </c>
      <c r="AM277" s="360" t="s">
        <v>552</v>
      </c>
      <c r="AN277" s="361">
        <v>2.520138888888889</v>
      </c>
      <c r="AO277" s="28"/>
      <c r="AP277" s="372">
        <v>1.895138888888889</v>
      </c>
      <c r="AQ277" s="359">
        <v>26</v>
      </c>
      <c r="AR277" s="404"/>
    </row>
    <row r="278" spans="17:44" ht="12.75">
      <c r="Q278" s="302"/>
      <c r="R278" s="53" t="s">
        <v>1645</v>
      </c>
      <c r="S278" s="53"/>
      <c r="T278" s="233">
        <v>1.7902777777777779</v>
      </c>
      <c r="U278" s="53"/>
      <c r="V278" s="233">
        <f>SUM(T277:T278)</f>
        <v>3.217361111111111</v>
      </c>
      <c r="W278" s="239"/>
      <c r="X278" s="54"/>
      <c r="AI278" s="362"/>
      <c r="AJ278" s="364"/>
      <c r="AK278" s="394"/>
      <c r="AL278" s="362">
        <v>2</v>
      </c>
      <c r="AM278" s="364" t="s">
        <v>518</v>
      </c>
      <c r="AN278" s="366">
        <v>4.354166666666667</v>
      </c>
      <c r="AO278" s="28">
        <v>18</v>
      </c>
      <c r="AP278" s="394">
        <v>1.8340277777777778</v>
      </c>
      <c r="AQ278" s="362">
        <v>15</v>
      </c>
      <c r="AR278" s="404"/>
    </row>
    <row r="279" spans="17:44" ht="12.75">
      <c r="Q279" s="302"/>
      <c r="R279" s="53" t="s">
        <v>382</v>
      </c>
      <c r="S279" s="53"/>
      <c r="T279" s="53" t="s">
        <v>1646</v>
      </c>
      <c r="U279" s="53">
        <v>13</v>
      </c>
      <c r="V279" s="233"/>
      <c r="W279" s="239"/>
      <c r="X279" s="54"/>
      <c r="AI279" s="363"/>
      <c r="AJ279" s="365"/>
      <c r="AK279" s="395"/>
      <c r="AL279" s="363">
        <v>3</v>
      </c>
      <c r="AM279" s="365" t="s">
        <v>559</v>
      </c>
      <c r="AN279" s="367">
        <v>6.396527777777778</v>
      </c>
      <c r="AO279" s="28"/>
      <c r="AP279" s="395">
        <v>2.042361111111111</v>
      </c>
      <c r="AQ279" s="363">
        <v>27</v>
      </c>
      <c r="AR279" s="404"/>
    </row>
    <row r="280" spans="17:44" ht="24">
      <c r="Q280" s="302">
        <v>12</v>
      </c>
      <c r="R280" s="53" t="s">
        <v>1647</v>
      </c>
      <c r="S280" s="53"/>
      <c r="T280" s="253" t="s">
        <v>117</v>
      </c>
      <c r="U280" s="53"/>
      <c r="V280" s="233"/>
      <c r="W280" s="239"/>
      <c r="X280" s="270">
        <v>4.816666666666666</v>
      </c>
      <c r="AI280" s="359">
        <v>16</v>
      </c>
      <c r="AJ280" s="360" t="s">
        <v>1541</v>
      </c>
      <c r="AK280" s="372">
        <v>5.804166666666667</v>
      </c>
      <c r="AL280" s="359">
        <v>1</v>
      </c>
      <c r="AM280" s="360" t="s">
        <v>571</v>
      </c>
      <c r="AN280" s="361">
        <v>2.345833333333333</v>
      </c>
      <c r="AO280" s="28"/>
      <c r="AP280" s="372">
        <v>1.7208333333333332</v>
      </c>
      <c r="AQ280" s="359">
        <v>18</v>
      </c>
      <c r="AR280" s="404"/>
    </row>
    <row r="281" spans="17:44" ht="12.75">
      <c r="Q281" s="302"/>
      <c r="R281" s="53" t="s">
        <v>1648</v>
      </c>
      <c r="S281" s="53"/>
      <c r="T281" s="233">
        <v>1.6527777777777777</v>
      </c>
      <c r="U281" s="53" t="s">
        <v>1686</v>
      </c>
      <c r="V281" s="233"/>
      <c r="W281" s="239"/>
      <c r="X281" s="54"/>
      <c r="AI281" s="362"/>
      <c r="AJ281" s="364"/>
      <c r="AK281" s="394"/>
      <c r="AL281" s="362">
        <v>2</v>
      </c>
      <c r="AM281" s="364" t="s">
        <v>604</v>
      </c>
      <c r="AN281" s="366">
        <v>4.415277777777778</v>
      </c>
      <c r="AO281" s="28">
        <v>20</v>
      </c>
      <c r="AP281" s="394">
        <v>2.069444444444444</v>
      </c>
      <c r="AQ281" s="362">
        <v>27</v>
      </c>
      <c r="AR281" s="404"/>
    </row>
    <row r="282" spans="17:44" ht="12.75">
      <c r="Q282" s="302"/>
      <c r="R282" s="53" t="s">
        <v>1649</v>
      </c>
      <c r="S282" s="53"/>
      <c r="T282" s="233">
        <v>1.565277777777778</v>
      </c>
      <c r="U282" s="53">
        <v>12</v>
      </c>
      <c r="V282" s="233">
        <f>SUM(T281:T282)</f>
        <v>3.218055555555556</v>
      </c>
      <c r="W282" s="239"/>
      <c r="X282" s="54"/>
      <c r="AI282" s="363"/>
      <c r="AJ282" s="365"/>
      <c r="AK282" s="395"/>
      <c r="AL282" s="363">
        <v>3</v>
      </c>
      <c r="AM282" s="365" t="s">
        <v>612</v>
      </c>
      <c r="AN282" s="367">
        <v>6.429166666666667</v>
      </c>
      <c r="AO282" s="28"/>
      <c r="AP282" s="395">
        <v>2.013888888888889</v>
      </c>
      <c r="AQ282" s="363">
        <v>24</v>
      </c>
      <c r="AR282" s="404"/>
    </row>
    <row r="283" spans="17:44" ht="24">
      <c r="Q283" s="302"/>
      <c r="R283" s="53" t="s">
        <v>1650</v>
      </c>
      <c r="S283" s="53"/>
      <c r="T283" s="233">
        <v>1.5972222222222223</v>
      </c>
      <c r="U283" s="53">
        <v>19</v>
      </c>
      <c r="V283" s="233"/>
      <c r="W283" s="239"/>
      <c r="X283" s="54"/>
      <c r="AI283" s="359"/>
      <c r="AJ283" s="360" t="s">
        <v>1510</v>
      </c>
      <c r="AK283" s="372">
        <v>5.907638888888889</v>
      </c>
      <c r="AL283" s="359">
        <v>1</v>
      </c>
      <c r="AM283" s="360" t="s">
        <v>608</v>
      </c>
      <c r="AN283" s="361">
        <v>2.8430555555555554</v>
      </c>
      <c r="AO283" s="28"/>
      <c r="AP283" s="372">
        <v>2.2180555555555554</v>
      </c>
      <c r="AQ283" s="359">
        <v>33</v>
      </c>
      <c r="AR283" s="404"/>
    </row>
    <row r="284" spans="17:44" ht="12.75">
      <c r="Q284" s="302">
        <v>13</v>
      </c>
      <c r="R284" s="53" t="s">
        <v>1651</v>
      </c>
      <c r="S284" s="53"/>
      <c r="T284" s="253" t="s">
        <v>65</v>
      </c>
      <c r="U284" s="53"/>
      <c r="V284" s="233"/>
      <c r="W284" s="239"/>
      <c r="X284" s="270">
        <v>4.825</v>
      </c>
      <c r="AI284" s="362"/>
      <c r="AJ284" s="364"/>
      <c r="AK284" s="394"/>
      <c r="AL284" s="362">
        <v>2</v>
      </c>
      <c r="AM284" s="364" t="s">
        <v>511</v>
      </c>
      <c r="AN284" s="366">
        <v>4.625</v>
      </c>
      <c r="AO284" s="28"/>
      <c r="AP284" s="394">
        <v>1.7819444444444443</v>
      </c>
      <c r="AQ284" s="362">
        <v>11</v>
      </c>
      <c r="AR284" s="404"/>
    </row>
    <row r="285" spans="17:44" ht="12.75">
      <c r="Q285" s="302"/>
      <c r="R285" s="53" t="s">
        <v>1652</v>
      </c>
      <c r="S285" s="53"/>
      <c r="T285" s="233">
        <v>1.6395833333333334</v>
      </c>
      <c r="U285" s="53"/>
      <c r="V285" s="233"/>
      <c r="W285" s="239"/>
      <c r="AI285" s="363"/>
      <c r="AJ285" s="365"/>
      <c r="AK285" s="395"/>
      <c r="AL285" s="363">
        <v>3</v>
      </c>
      <c r="AM285" s="365" t="s">
        <v>502</v>
      </c>
      <c r="AN285" s="367">
        <v>6.532638888888889</v>
      </c>
      <c r="AO285" s="28"/>
      <c r="AP285" s="395">
        <v>1.9076388888888889</v>
      </c>
      <c r="AQ285" s="363">
        <v>20</v>
      </c>
      <c r="AR285" s="404"/>
    </row>
    <row r="286" spans="17:44" ht="12.75" customHeight="1">
      <c r="Q286" s="302"/>
      <c r="R286" s="53" t="s">
        <v>1653</v>
      </c>
      <c r="S286" s="53"/>
      <c r="T286" s="233">
        <v>1.6486111111111112</v>
      </c>
      <c r="U286" s="53">
        <v>14</v>
      </c>
      <c r="V286" s="233">
        <f>SUM(T285:T286)</f>
        <v>3.2881944444444446</v>
      </c>
      <c r="W286" s="239"/>
      <c r="X286" s="54"/>
      <c r="AI286" s="359"/>
      <c r="AJ286" s="360" t="s">
        <v>1702</v>
      </c>
      <c r="AK286" s="372">
        <v>5.922916666666667</v>
      </c>
      <c r="AL286" s="359">
        <v>1</v>
      </c>
      <c r="AM286" s="360" t="s">
        <v>1184</v>
      </c>
      <c r="AN286" s="361">
        <v>2.3854166666666665</v>
      </c>
      <c r="AO286" s="28"/>
      <c r="AP286" s="372">
        <v>1.7604166666666667</v>
      </c>
      <c r="AQ286" s="359">
        <v>24</v>
      </c>
      <c r="AR286" s="404"/>
    </row>
    <row r="287" spans="17:44" ht="12.75">
      <c r="Q287" s="302"/>
      <c r="R287" s="53" t="s">
        <v>1654</v>
      </c>
      <c r="S287" s="53"/>
      <c r="T287" s="233">
        <v>1.5354166666666667</v>
      </c>
      <c r="U287" s="53">
        <v>12</v>
      </c>
      <c r="V287" s="233"/>
      <c r="W287" s="239"/>
      <c r="X287" s="54"/>
      <c r="AI287" s="362"/>
      <c r="AJ287" s="364"/>
      <c r="AK287" s="394"/>
      <c r="AL287" s="362">
        <v>2</v>
      </c>
      <c r="AM287" s="364" t="s">
        <v>583</v>
      </c>
      <c r="AN287" s="366">
        <v>4.538194444444445</v>
      </c>
      <c r="AO287" s="28"/>
      <c r="AP287" s="394">
        <v>2.1527777777777777</v>
      </c>
      <c r="AQ287" s="362">
        <v>32</v>
      </c>
      <c r="AR287" s="404"/>
    </row>
    <row r="288" spans="17:44" ht="12.75">
      <c r="Q288" s="302"/>
      <c r="R288" s="53" t="s">
        <v>1655</v>
      </c>
      <c r="S288" s="53"/>
      <c r="T288" s="253" t="s">
        <v>1656</v>
      </c>
      <c r="U288" s="53"/>
      <c r="V288" s="233"/>
      <c r="W288" s="239"/>
      <c r="X288" s="270">
        <v>4.829166666666667</v>
      </c>
      <c r="AI288" s="363"/>
      <c r="AJ288" s="365"/>
      <c r="AK288" s="395"/>
      <c r="AL288" s="363">
        <v>3</v>
      </c>
      <c r="AM288" s="365" t="s">
        <v>1703</v>
      </c>
      <c r="AN288" s="367">
        <v>6.547916666666667</v>
      </c>
      <c r="AO288" s="28"/>
      <c r="AP288" s="395">
        <v>2.0097222222222224</v>
      </c>
      <c r="AQ288" s="363">
        <v>23</v>
      </c>
      <c r="AR288" s="404"/>
    </row>
    <row r="289" spans="17:44" ht="12.75" customHeight="1">
      <c r="Q289" s="302"/>
      <c r="R289" s="53" t="s">
        <v>1657</v>
      </c>
      <c r="S289" s="53"/>
      <c r="T289" s="233">
        <v>1.5076388888888888</v>
      </c>
      <c r="U289" s="53">
        <v>12</v>
      </c>
      <c r="V289" s="233"/>
      <c r="W289" s="239"/>
      <c r="X289" s="54"/>
      <c r="AI289" s="359">
        <v>17</v>
      </c>
      <c r="AJ289" s="482" t="s">
        <v>1516</v>
      </c>
      <c r="AK289" s="372">
        <v>5.982638888888889</v>
      </c>
      <c r="AL289" s="359">
        <v>1</v>
      </c>
      <c r="AM289" s="360" t="s">
        <v>497</v>
      </c>
      <c r="AN289" s="361">
        <v>2.3756944444444446</v>
      </c>
      <c r="AO289" s="28"/>
      <c r="AP289" s="372">
        <v>1.7506944444444443</v>
      </c>
      <c r="AQ289" s="359">
        <v>23</v>
      </c>
      <c r="AR289" s="404"/>
    </row>
    <row r="290" spans="17:44" ht="12.75">
      <c r="Q290" s="302"/>
      <c r="R290" s="53" t="s">
        <v>1658</v>
      </c>
      <c r="S290" s="53"/>
      <c r="T290" s="233">
        <v>1.5076388888888888</v>
      </c>
      <c r="U290" s="53">
        <v>10</v>
      </c>
      <c r="V290" s="233">
        <f>SUM(T289:T290)</f>
        <v>3.0152777777777775</v>
      </c>
      <c r="W290" s="239"/>
      <c r="X290" s="54"/>
      <c r="AI290" s="362"/>
      <c r="AJ290" s="364"/>
      <c r="AK290" s="394"/>
      <c r="AL290" s="362">
        <v>2</v>
      </c>
      <c r="AM290" s="364" t="s">
        <v>513</v>
      </c>
      <c r="AN290" s="366">
        <v>4.525</v>
      </c>
      <c r="AO290" s="28"/>
      <c r="AP290" s="394">
        <v>2.149305555555556</v>
      </c>
      <c r="AQ290" s="362">
        <v>31</v>
      </c>
      <c r="AR290" s="404"/>
    </row>
    <row r="291" spans="17:44" ht="12.75">
      <c r="Q291" s="302"/>
      <c r="R291" s="53" t="s">
        <v>1659</v>
      </c>
      <c r="S291" s="53"/>
      <c r="T291" s="233">
        <v>1.7277777777777779</v>
      </c>
      <c r="U291" s="53"/>
      <c r="V291" s="233"/>
      <c r="W291" s="239"/>
      <c r="X291" s="54"/>
      <c r="AI291" s="363"/>
      <c r="AJ291" s="365"/>
      <c r="AK291" s="395"/>
      <c r="AL291" s="363">
        <v>3</v>
      </c>
      <c r="AM291" s="365" t="s">
        <v>1704</v>
      </c>
      <c r="AN291" s="367">
        <v>6.607638888888889</v>
      </c>
      <c r="AO291" s="28"/>
      <c r="AP291" s="395">
        <v>2.082638888888889</v>
      </c>
      <c r="AQ291" s="363">
        <v>28</v>
      </c>
      <c r="AR291" s="404"/>
    </row>
    <row r="292" spans="17:44" ht="12.75" customHeight="1">
      <c r="Q292" s="506">
        <v>15</v>
      </c>
      <c r="R292" s="53" t="s">
        <v>1660</v>
      </c>
      <c r="S292" s="53"/>
      <c r="T292" s="253" t="s">
        <v>43</v>
      </c>
      <c r="U292" s="53"/>
      <c r="V292" s="233"/>
      <c r="W292" s="239"/>
      <c r="X292" s="270">
        <v>4.915972222222222</v>
      </c>
      <c r="AI292" s="359"/>
      <c r="AJ292" s="483" t="s">
        <v>1544</v>
      </c>
      <c r="AK292" s="372">
        <v>6.084027777777778</v>
      </c>
      <c r="AL292" s="359">
        <v>1</v>
      </c>
      <c r="AM292" s="360" t="s">
        <v>655</v>
      </c>
      <c r="AN292" s="361">
        <v>2.370138888888889</v>
      </c>
      <c r="AO292" s="28"/>
      <c r="AP292" s="372">
        <v>1.7451388888888888</v>
      </c>
      <c r="AQ292" s="359">
        <v>22</v>
      </c>
      <c r="AR292" s="404"/>
    </row>
    <row r="293" spans="17:44" ht="12.75">
      <c r="Q293" s="302"/>
      <c r="R293" s="53" t="s">
        <v>1116</v>
      </c>
      <c r="S293" s="53"/>
      <c r="T293" s="53" t="s">
        <v>1661</v>
      </c>
      <c r="U293">
        <v>13</v>
      </c>
      <c r="V293" s="233"/>
      <c r="W293" s="239"/>
      <c r="X293" s="54"/>
      <c r="AI293" s="362"/>
      <c r="AJ293" s="364"/>
      <c r="AK293" s="394"/>
      <c r="AL293" s="362">
        <v>2</v>
      </c>
      <c r="AM293" s="364" t="s">
        <v>606</v>
      </c>
      <c r="AN293" s="366">
        <v>4.570833333333334</v>
      </c>
      <c r="AO293" s="28"/>
      <c r="AP293" s="394">
        <v>2.2006944444444447</v>
      </c>
      <c r="AQ293" s="362">
        <v>33</v>
      </c>
      <c r="AR293" s="404"/>
    </row>
    <row r="294" spans="17:44" ht="12.75">
      <c r="Q294" s="302"/>
      <c r="R294" s="53" t="s">
        <v>1147</v>
      </c>
      <c r="S294" s="53"/>
      <c r="T294" s="53" t="s">
        <v>1662</v>
      </c>
      <c r="U294" s="53">
        <v>18</v>
      </c>
      <c r="V294" s="233"/>
      <c r="W294" s="239"/>
      <c r="X294" s="54"/>
      <c r="AI294" s="363"/>
      <c r="AJ294" s="365"/>
      <c r="AK294" s="395"/>
      <c r="AL294" s="363">
        <v>3</v>
      </c>
      <c r="AM294" s="365" t="s">
        <v>621</v>
      </c>
      <c r="AN294" s="367">
        <v>6.709027777777778</v>
      </c>
      <c r="AO294" s="28"/>
      <c r="AP294" s="395">
        <v>2.1381944444444447</v>
      </c>
      <c r="AQ294" s="363">
        <v>29</v>
      </c>
      <c r="AR294" s="404"/>
    </row>
    <row r="295" spans="17:44" ht="12.75" customHeight="1">
      <c r="Q295" s="302"/>
      <c r="R295" s="53" t="s">
        <v>1663</v>
      </c>
      <c r="S295" s="53"/>
      <c r="T295" s="233">
        <v>1.6930555555555555</v>
      </c>
      <c r="U295" s="458">
        <v>20</v>
      </c>
      <c r="V295" s="233"/>
      <c r="W295" s="239"/>
      <c r="X295" s="54"/>
      <c r="AI295" s="359">
        <v>18</v>
      </c>
      <c r="AJ295" s="360" t="s">
        <v>1705</v>
      </c>
      <c r="AK295" s="372">
        <v>6.155555555555555</v>
      </c>
      <c r="AL295" s="359">
        <v>1</v>
      </c>
      <c r="AM295" s="360" t="s">
        <v>554</v>
      </c>
      <c r="AN295" s="361">
        <v>2.8451388888888887</v>
      </c>
      <c r="AO295" s="28"/>
      <c r="AP295" s="372">
        <v>2.2201388888888887</v>
      </c>
      <c r="AQ295" s="359">
        <v>34</v>
      </c>
      <c r="AR295" s="404"/>
    </row>
    <row r="296" spans="17:44" ht="12.75">
      <c r="Q296" s="302"/>
      <c r="R296" s="53">
        <v>228</v>
      </c>
      <c r="S296" s="53"/>
      <c r="T296" s="253" t="s">
        <v>1664</v>
      </c>
      <c r="U296" s="53"/>
      <c r="V296" s="233"/>
      <c r="W296" s="239"/>
      <c r="X296" s="270">
        <v>4.955555555555556</v>
      </c>
      <c r="AI296" s="362"/>
      <c r="AJ296" s="364"/>
      <c r="AK296" s="394"/>
      <c r="AL296" s="362">
        <v>2</v>
      </c>
      <c r="AM296" s="364" t="s">
        <v>654</v>
      </c>
      <c r="AN296" s="366">
        <v>4.758333333333334</v>
      </c>
      <c r="AO296" s="28"/>
      <c r="AP296" s="394">
        <v>1.9131944444444444</v>
      </c>
      <c r="AQ296" s="362">
        <v>21</v>
      </c>
      <c r="AR296" s="404"/>
    </row>
    <row r="297" spans="17:44" ht="12.75">
      <c r="Q297" s="302"/>
      <c r="R297" s="53" t="s">
        <v>1665</v>
      </c>
      <c r="S297" s="53"/>
      <c r="T297" s="233">
        <v>1.7354166666666666</v>
      </c>
      <c r="U297" s="53"/>
      <c r="V297" s="233"/>
      <c r="W297" s="239"/>
      <c r="X297" s="54"/>
      <c r="AI297" s="363"/>
      <c r="AJ297" s="365"/>
      <c r="AK297" s="395"/>
      <c r="AL297" s="363">
        <v>3</v>
      </c>
      <c r="AM297" s="365" t="s">
        <v>610</v>
      </c>
      <c r="AN297" s="367">
        <v>6.780555555555555</v>
      </c>
      <c r="AO297" s="28"/>
      <c r="AP297" s="395">
        <v>2.022222222222222</v>
      </c>
      <c r="AQ297" s="363">
        <v>26</v>
      </c>
      <c r="AR297" s="404"/>
    </row>
    <row r="298" spans="17:44" ht="12.75" customHeight="1">
      <c r="Q298" s="302"/>
      <c r="R298" s="53" t="s">
        <v>1666</v>
      </c>
      <c r="S298" s="53"/>
      <c r="T298" s="233">
        <v>1.6236111111111111</v>
      </c>
      <c r="U298" s="53">
        <v>12</v>
      </c>
      <c r="V298" s="233"/>
      <c r="W298" s="239"/>
      <c r="X298" s="54"/>
      <c r="AI298" s="359"/>
      <c r="AJ298" s="360" t="s">
        <v>1706</v>
      </c>
      <c r="AK298" s="372">
        <v>6.263194444444444</v>
      </c>
      <c r="AL298" s="359">
        <v>1</v>
      </c>
      <c r="AM298" s="360" t="s">
        <v>1186</v>
      </c>
      <c r="AN298" s="361">
        <v>2.2847222222222223</v>
      </c>
      <c r="AO298" s="28"/>
      <c r="AP298" s="372">
        <v>1.6597222222222223</v>
      </c>
      <c r="AQ298" s="359">
        <v>10</v>
      </c>
      <c r="AR298" s="404"/>
    </row>
    <row r="299" spans="17:44" ht="12.75">
      <c r="Q299" s="302"/>
      <c r="R299" s="53" t="s">
        <v>1667</v>
      </c>
      <c r="S299" s="53"/>
      <c r="T299" s="233">
        <v>1.5958333333333332</v>
      </c>
      <c r="U299" s="53">
        <v>18</v>
      </c>
      <c r="V299" s="233"/>
      <c r="W299" s="239"/>
      <c r="X299" s="54"/>
      <c r="AI299" s="362"/>
      <c r="AJ299" s="364"/>
      <c r="AK299" s="394"/>
      <c r="AL299" s="362">
        <v>2</v>
      </c>
      <c r="AM299" s="364" t="s">
        <v>1185</v>
      </c>
      <c r="AN299" s="366">
        <v>4.365277777777778</v>
      </c>
      <c r="AO299" s="28">
        <v>19</v>
      </c>
      <c r="AP299" s="394">
        <v>2.0805555555555553</v>
      </c>
      <c r="AQ299" s="362">
        <v>28</v>
      </c>
      <c r="AR299" s="404"/>
    </row>
    <row r="300" spans="17:44" ht="12.75">
      <c r="Q300" s="302">
        <v>16</v>
      </c>
      <c r="R300" s="53" t="s">
        <v>1668</v>
      </c>
      <c r="S300" s="53"/>
      <c r="T300" s="253" t="s">
        <v>1669</v>
      </c>
      <c r="U300" s="53"/>
      <c r="V300" s="233"/>
      <c r="W300" s="239"/>
      <c r="X300" s="270">
        <v>5.141666666666667</v>
      </c>
      <c r="AI300" s="363"/>
      <c r="AJ300" s="365"/>
      <c r="AK300" s="395"/>
      <c r="AL300" s="363">
        <v>3</v>
      </c>
      <c r="AM300" s="365" t="s">
        <v>1187</v>
      </c>
      <c r="AN300" s="367">
        <v>6.888194444444444</v>
      </c>
      <c r="AO300" s="28"/>
      <c r="AP300" s="395">
        <v>2.5229166666666667</v>
      </c>
      <c r="AQ300" s="363">
        <v>33</v>
      </c>
      <c r="AR300" s="404"/>
    </row>
    <row r="301" spans="17:44" ht="24">
      <c r="Q301" s="302"/>
      <c r="R301" s="53" t="s">
        <v>1670</v>
      </c>
      <c r="S301" s="53"/>
      <c r="T301" s="233">
        <v>1.6541666666666668</v>
      </c>
      <c r="U301" s="53">
        <v>18</v>
      </c>
      <c r="V301" s="233"/>
      <c r="W301" s="239"/>
      <c r="X301" s="54"/>
      <c r="AI301" s="359"/>
      <c r="AJ301" s="360" t="s">
        <v>1707</v>
      </c>
      <c r="AK301" s="372">
        <v>6.455555555555556</v>
      </c>
      <c r="AL301" s="359">
        <v>1</v>
      </c>
      <c r="AM301" s="360" t="s">
        <v>453</v>
      </c>
      <c r="AN301" s="361">
        <v>2.3541666666666665</v>
      </c>
      <c r="AO301" s="28"/>
      <c r="AP301" s="372">
        <v>1.7291666666666667</v>
      </c>
      <c r="AQ301" s="359">
        <v>19</v>
      </c>
      <c r="AR301" s="404"/>
    </row>
    <row r="302" spans="17:44" ht="12.75">
      <c r="Q302" s="302"/>
      <c r="R302" s="53" t="s">
        <v>1671</v>
      </c>
      <c r="S302" s="53"/>
      <c r="T302" s="233">
        <v>1.6958333333333335</v>
      </c>
      <c r="U302" s="53">
        <v>19</v>
      </c>
      <c r="V302" s="233"/>
      <c r="W302" s="239"/>
      <c r="X302" s="54"/>
      <c r="AI302" s="362"/>
      <c r="AJ302" s="364"/>
      <c r="AK302" s="394"/>
      <c r="AL302" s="362">
        <v>2</v>
      </c>
      <c r="AM302" s="364" t="s">
        <v>557</v>
      </c>
      <c r="AN302" s="366">
        <v>4.851388888888889</v>
      </c>
      <c r="AO302" s="28"/>
      <c r="AP302" s="394">
        <v>2.4972222222222222</v>
      </c>
      <c r="AQ302" s="362">
        <v>35</v>
      </c>
      <c r="AR302" s="404"/>
    </row>
    <row r="303" spans="17:44" ht="12.75">
      <c r="Q303" s="302"/>
      <c r="R303" s="53" t="s">
        <v>1672</v>
      </c>
      <c r="S303" s="53"/>
      <c r="T303" s="233">
        <v>1.7909722222222222</v>
      </c>
      <c r="U303" s="53"/>
      <c r="V303" s="233"/>
      <c r="W303" s="239"/>
      <c r="X303" s="54"/>
      <c r="AI303" s="363"/>
      <c r="AJ303" s="365"/>
      <c r="AK303" s="395"/>
      <c r="AL303" s="363">
        <v>3</v>
      </c>
      <c r="AM303" s="365" t="s">
        <v>590</v>
      </c>
      <c r="AN303" s="367">
        <v>7.080555555555556</v>
      </c>
      <c r="AO303" s="28"/>
      <c r="AP303" s="395">
        <v>2.2291666666666665</v>
      </c>
      <c r="AQ303" s="363">
        <v>30</v>
      </c>
      <c r="AR303" s="404"/>
    </row>
    <row r="304" spans="17:44" ht="12.75" customHeight="1">
      <c r="Q304" s="302"/>
      <c r="R304" s="53">
        <v>219</v>
      </c>
      <c r="S304" s="53"/>
      <c r="T304" s="253" t="s">
        <v>1415</v>
      </c>
      <c r="U304" s="53"/>
      <c r="V304" s="233"/>
      <c r="W304" s="239"/>
      <c r="X304" s="54" t="s">
        <v>1673</v>
      </c>
      <c r="AI304" s="359"/>
      <c r="AJ304" s="482" t="s">
        <v>1529</v>
      </c>
      <c r="AK304" s="372">
        <v>6.581944444444445</v>
      </c>
      <c r="AL304" s="359">
        <v>1</v>
      </c>
      <c r="AM304" s="360" t="s">
        <v>575</v>
      </c>
      <c r="AN304" s="361">
        <v>2.692361111111111</v>
      </c>
      <c r="AO304" s="28"/>
      <c r="AP304" s="372">
        <v>2.067361111111111</v>
      </c>
      <c r="AQ304" s="359">
        <v>30</v>
      </c>
      <c r="AR304" s="404"/>
    </row>
    <row r="305" spans="17:44" ht="12.75">
      <c r="Q305" s="302"/>
      <c r="R305" s="53" t="s">
        <v>1674</v>
      </c>
      <c r="S305" s="53"/>
      <c r="T305" s="233">
        <v>1.7236111111111112</v>
      </c>
      <c r="U305" s="53"/>
      <c r="V305" s="233"/>
      <c r="W305" s="239"/>
      <c r="X305" s="54"/>
      <c r="AI305" s="362"/>
      <c r="AJ305" s="364"/>
      <c r="AK305" s="394"/>
      <c r="AL305" s="362">
        <v>2</v>
      </c>
      <c r="AM305" s="364" t="s">
        <v>581</v>
      </c>
      <c r="AN305" s="366">
        <v>4.9</v>
      </c>
      <c r="AO305" s="28"/>
      <c r="AP305" s="394">
        <v>2.207638888888889</v>
      </c>
      <c r="AQ305" s="362">
        <v>34</v>
      </c>
      <c r="AR305" s="404"/>
    </row>
    <row r="306" spans="17:44" ht="12.75">
      <c r="Q306" s="302"/>
      <c r="R306" s="53" t="s">
        <v>1675</v>
      </c>
      <c r="S306" s="53"/>
      <c r="T306" s="233">
        <v>1.6347222222222222</v>
      </c>
      <c r="U306" s="53">
        <v>13</v>
      </c>
      <c r="V306" s="233"/>
      <c r="W306" s="239"/>
      <c r="X306" s="54"/>
      <c r="AI306" s="363"/>
      <c r="AJ306" s="365"/>
      <c r="AK306" s="395"/>
      <c r="AL306" s="363">
        <v>3</v>
      </c>
      <c r="AM306" s="365" t="s">
        <v>1708</v>
      </c>
      <c r="AN306" s="367">
        <v>7.206944444444445</v>
      </c>
      <c r="AO306" s="28"/>
      <c r="AP306" s="395">
        <v>2.3069444444444445</v>
      </c>
      <c r="AQ306" s="363">
        <v>31</v>
      </c>
      <c r="AR306" s="404"/>
    </row>
    <row r="307" spans="17:44" ht="12.75" customHeight="1">
      <c r="Q307" s="302"/>
      <c r="R307" s="53" t="s">
        <v>1676</v>
      </c>
      <c r="S307" s="53"/>
      <c r="T307" s="53" t="s">
        <v>1677</v>
      </c>
      <c r="U307" s="53"/>
      <c r="V307" s="233"/>
      <c r="W307" s="239"/>
      <c r="X307" s="54"/>
      <c r="AI307" s="359">
        <v>19</v>
      </c>
      <c r="AJ307" s="360" t="s">
        <v>1709</v>
      </c>
      <c r="AK307" s="372">
        <v>6.655555555555555</v>
      </c>
      <c r="AL307" s="359">
        <v>1</v>
      </c>
      <c r="AM307" s="360" t="s">
        <v>493</v>
      </c>
      <c r="AN307" s="361">
        <v>3.5944444444444446</v>
      </c>
      <c r="AO307" s="28"/>
      <c r="AP307" s="372">
        <v>2.9694444444444446</v>
      </c>
      <c r="AQ307" s="359">
        <v>37</v>
      </c>
      <c r="AR307" s="404"/>
    </row>
    <row r="308" spans="17:44" ht="12.75">
      <c r="Q308" s="302">
        <v>17</v>
      </c>
      <c r="R308" s="53">
        <v>213</v>
      </c>
      <c r="S308" s="53"/>
      <c r="T308" s="253" t="s">
        <v>126</v>
      </c>
      <c r="U308" s="53"/>
      <c r="V308" s="233"/>
      <c r="W308" s="239"/>
      <c r="X308" s="270">
        <v>5.802083333333333</v>
      </c>
      <c r="AI308" s="362"/>
      <c r="AJ308" s="364"/>
      <c r="AK308" s="394"/>
      <c r="AL308" s="362">
        <v>2</v>
      </c>
      <c r="AM308" s="364" t="s">
        <v>487</v>
      </c>
      <c r="AN308" s="366">
        <v>5.486111111111111</v>
      </c>
      <c r="AO308" s="28"/>
      <c r="AP308" s="394">
        <v>1.8916666666666666</v>
      </c>
      <c r="AQ308" s="362">
        <v>20</v>
      </c>
      <c r="AR308" s="404"/>
    </row>
    <row r="309" spans="17:44" ht="12.75">
      <c r="Q309" s="302"/>
      <c r="R309" s="53" t="s">
        <v>1678</v>
      </c>
      <c r="S309" s="53"/>
      <c r="T309" s="233">
        <v>1.6965277777777779</v>
      </c>
      <c r="U309" s="53"/>
      <c r="V309" s="233"/>
      <c r="W309" s="239"/>
      <c r="X309" s="54"/>
      <c r="AI309" s="363"/>
      <c r="AJ309" s="365"/>
      <c r="AK309" s="395"/>
      <c r="AL309" s="363">
        <v>3</v>
      </c>
      <c r="AM309" s="365" t="s">
        <v>653</v>
      </c>
      <c r="AN309" s="367">
        <v>7.280555555555555</v>
      </c>
      <c r="AO309" s="28"/>
      <c r="AP309" s="395">
        <v>1.7944444444444445</v>
      </c>
      <c r="AQ309" s="363">
        <v>16</v>
      </c>
      <c r="AR309" s="404"/>
    </row>
    <row r="310" spans="17:44" ht="12.75" customHeight="1">
      <c r="Q310" s="302"/>
      <c r="R310" s="53" t="s">
        <v>1679</v>
      </c>
      <c r="S310" s="53"/>
      <c r="T310" s="233">
        <v>1.90625</v>
      </c>
      <c r="U310" s="53"/>
      <c r="V310" s="233"/>
      <c r="W310" s="239"/>
      <c r="X310" s="54"/>
      <c r="AI310" s="359">
        <v>20</v>
      </c>
      <c r="AJ310" s="360" t="s">
        <v>1564</v>
      </c>
      <c r="AK310" s="372">
        <v>7.228472222222222</v>
      </c>
      <c r="AL310" s="359">
        <v>1</v>
      </c>
      <c r="AM310" s="360" t="s">
        <v>601</v>
      </c>
      <c r="AN310" s="361">
        <v>2.8465277777777778</v>
      </c>
      <c r="AO310" s="28"/>
      <c r="AP310" s="372">
        <v>2.2215277777777778</v>
      </c>
      <c r="AQ310" s="359">
        <v>35</v>
      </c>
      <c r="AR310" s="404"/>
    </row>
    <row r="311" spans="17:44" ht="12.75">
      <c r="Q311" s="302"/>
      <c r="R311" s="53" t="s">
        <v>1680</v>
      </c>
      <c r="S311" s="53"/>
      <c r="T311" s="233">
        <v>2.1979166666666665</v>
      </c>
      <c r="U311" s="53"/>
      <c r="V311" s="233"/>
      <c r="W311" s="239"/>
      <c r="X311" s="54"/>
      <c r="AI311" s="362"/>
      <c r="AJ311" s="364"/>
      <c r="AK311" s="394"/>
      <c r="AL311" s="362">
        <v>2</v>
      </c>
      <c r="AM311" s="364" t="s">
        <v>645</v>
      </c>
      <c r="AN311" s="366">
        <v>5.518055555555556</v>
      </c>
      <c r="AO311" s="28"/>
      <c r="AP311" s="394">
        <v>2.6715277777777775</v>
      </c>
      <c r="AQ311" s="362">
        <v>36</v>
      </c>
      <c r="AR311" s="404"/>
    </row>
    <row r="312" spans="17:44" ht="12.75">
      <c r="Q312" s="302"/>
      <c r="R312" s="53">
        <v>223</v>
      </c>
      <c r="S312" s="53"/>
      <c r="T312" s="253" t="s">
        <v>1681</v>
      </c>
      <c r="U312" s="53"/>
      <c r="V312" s="233"/>
      <c r="W312" s="239"/>
      <c r="X312" s="270">
        <v>5.809722222222223</v>
      </c>
      <c r="AI312" s="363"/>
      <c r="AJ312" s="365"/>
      <c r="AK312" s="395"/>
      <c r="AL312" s="363">
        <v>3</v>
      </c>
      <c r="AM312" s="365" t="s">
        <v>635</v>
      </c>
      <c r="AN312" s="367">
        <v>7.853472222222222</v>
      </c>
      <c r="AO312" s="28"/>
      <c r="AP312" s="395">
        <v>2.3354166666666667</v>
      </c>
      <c r="AQ312" s="363">
        <v>32</v>
      </c>
      <c r="AR312" s="404"/>
    </row>
    <row r="313" spans="17:44" ht="12.75">
      <c r="Q313" s="302"/>
      <c r="R313" s="53" t="s">
        <v>337</v>
      </c>
      <c r="S313" s="53"/>
      <c r="T313" s="53" t="s">
        <v>1682</v>
      </c>
      <c r="U313" s="53" t="s">
        <v>1686</v>
      </c>
      <c r="V313" s="233"/>
      <c r="W313" s="239"/>
      <c r="X313" s="54"/>
      <c r="AI313" s="359">
        <v>21</v>
      </c>
      <c r="AJ313" s="360" t="s">
        <v>1710</v>
      </c>
      <c r="AK313" s="372">
        <v>8.472222222222223</v>
      </c>
      <c r="AL313" s="359">
        <v>1</v>
      </c>
      <c r="AM313" s="360" t="s">
        <v>568</v>
      </c>
      <c r="AN313" s="361">
        <v>2.5618055555555554</v>
      </c>
      <c r="AO313" s="28"/>
      <c r="AP313" s="372">
        <v>1.9368055555555557</v>
      </c>
      <c r="AQ313" s="359">
        <v>28</v>
      </c>
      <c r="AR313" s="404"/>
    </row>
    <row r="314" spans="17:44" ht="12.75">
      <c r="Q314" s="302"/>
      <c r="R314" s="53" t="s">
        <v>1683</v>
      </c>
      <c r="S314" s="53"/>
      <c r="T314" s="233">
        <v>2.2486111111111113</v>
      </c>
      <c r="U314" s="53"/>
      <c r="V314" s="233"/>
      <c r="W314" s="239"/>
      <c r="X314" s="54"/>
      <c r="AI314" s="362"/>
      <c r="AJ314" s="364"/>
      <c r="AK314" s="394"/>
      <c r="AL314" s="362">
        <v>2</v>
      </c>
      <c r="AM314" s="364" t="s">
        <v>627</v>
      </c>
      <c r="AN314" s="366">
        <v>5.490972222222222</v>
      </c>
      <c r="AO314" s="28"/>
      <c r="AP314" s="394">
        <v>2.9291666666666667</v>
      </c>
      <c r="AQ314" s="362">
        <v>38</v>
      </c>
      <c r="AR314" s="404"/>
    </row>
    <row r="315" spans="17:44" ht="12.75">
      <c r="Q315" s="302"/>
      <c r="R315" s="53" t="s">
        <v>1684</v>
      </c>
      <c r="S315" s="53"/>
      <c r="T315" s="233">
        <v>1.9076388888888889</v>
      </c>
      <c r="U315" s="53"/>
      <c r="V315" s="233"/>
      <c r="W315" s="239"/>
      <c r="X315" s="54"/>
      <c r="AI315" s="363"/>
      <c r="AJ315" s="365"/>
      <c r="AK315" s="395"/>
      <c r="AL315" s="363">
        <v>3</v>
      </c>
      <c r="AM315" s="365" t="s">
        <v>637</v>
      </c>
      <c r="AN315" s="367">
        <v>9.097222222222223</v>
      </c>
      <c r="AO315" s="28"/>
      <c r="AP315" s="395">
        <v>3.60625</v>
      </c>
      <c r="AQ315" s="363">
        <v>37</v>
      </c>
      <c r="AR315" s="404"/>
    </row>
    <row r="316" spans="17:44" ht="12.75">
      <c r="Q316" s="302"/>
      <c r="R316" s="53" t="s">
        <v>1295</v>
      </c>
      <c r="S316" s="53"/>
      <c r="T316" s="53"/>
      <c r="U316" s="53"/>
      <c r="V316" s="233"/>
      <c r="W316" s="239"/>
      <c r="X316" s="54"/>
      <c r="AI316" s="359">
        <v>22</v>
      </c>
      <c r="AJ316" s="360" t="s">
        <v>179</v>
      </c>
      <c r="AK316" s="372">
        <v>8.485416666666667</v>
      </c>
      <c r="AL316" s="359">
        <v>1</v>
      </c>
      <c r="AM316" s="360" t="s">
        <v>614</v>
      </c>
      <c r="AN316" s="361">
        <v>3.0923611111111113</v>
      </c>
      <c r="AO316" s="28"/>
      <c r="AP316" s="372">
        <v>2.4673611111111113</v>
      </c>
      <c r="AQ316" s="359">
        <v>36</v>
      </c>
      <c r="AR316" s="404"/>
    </row>
    <row r="317" spans="17:44" ht="12.75">
      <c r="Q317" s="302"/>
      <c r="R317" s="53" t="s">
        <v>1296</v>
      </c>
      <c r="S317" s="53"/>
      <c r="T317" s="53"/>
      <c r="U317" s="53"/>
      <c r="V317" s="233"/>
      <c r="W317" s="239"/>
      <c r="X317" s="54"/>
      <c r="AI317" s="362"/>
      <c r="AJ317" s="364"/>
      <c r="AK317" s="394"/>
      <c r="AL317" s="362">
        <v>2</v>
      </c>
      <c r="AM317" s="364" t="s">
        <v>641</v>
      </c>
      <c r="AN317" s="366">
        <v>6.043055555555555</v>
      </c>
      <c r="AO317" s="28"/>
      <c r="AP317" s="394">
        <v>2.9506944444444443</v>
      </c>
      <c r="AQ317" s="362">
        <v>39</v>
      </c>
      <c r="AR317" s="404"/>
    </row>
    <row r="318" spans="17:44" ht="12.75">
      <c r="Q318" s="302"/>
      <c r="R318" s="53" t="s">
        <v>1297</v>
      </c>
      <c r="S318" s="53"/>
      <c r="T318" s="53"/>
      <c r="U318" s="53"/>
      <c r="V318" s="233"/>
      <c r="W318" s="239"/>
      <c r="X318" s="54"/>
      <c r="AI318" s="363"/>
      <c r="AJ318" s="365"/>
      <c r="AK318" s="395"/>
      <c r="AL318" s="363">
        <v>3</v>
      </c>
      <c r="AM318" s="365" t="s">
        <v>623</v>
      </c>
      <c r="AN318" s="367">
        <v>9.110416666666667</v>
      </c>
      <c r="AO318" s="28"/>
      <c r="AP318" s="395">
        <v>3.067361111111111</v>
      </c>
      <c r="AQ318" s="363">
        <v>36</v>
      </c>
      <c r="AR318" s="404"/>
    </row>
    <row r="319" spans="17:44" ht="12.75">
      <c r="Q319" s="302"/>
      <c r="R319" s="53" t="s">
        <v>1298</v>
      </c>
      <c r="S319" s="53"/>
      <c r="T319" s="53"/>
      <c r="U319" s="53"/>
      <c r="V319" s="233"/>
      <c r="W319" s="239"/>
      <c r="X319" s="54"/>
      <c r="AI319" s="359">
        <v>23</v>
      </c>
      <c r="AJ319" s="360" t="s">
        <v>1561</v>
      </c>
      <c r="AK319" s="372">
        <v>8.85138888888889</v>
      </c>
      <c r="AL319" s="359">
        <v>1</v>
      </c>
      <c r="AM319" s="360" t="s">
        <v>639</v>
      </c>
      <c r="AN319" s="361">
        <v>3.6145833333333335</v>
      </c>
      <c r="AO319" s="28"/>
      <c r="AP319" s="372">
        <v>2.9895833333333335</v>
      </c>
      <c r="AQ319" s="359">
        <v>38</v>
      </c>
      <c r="AR319" s="404"/>
    </row>
    <row r="320" spans="17:44" ht="12.75">
      <c r="Q320" s="302"/>
      <c r="R320" s="53" t="s">
        <v>1299</v>
      </c>
      <c r="S320" s="53"/>
      <c r="T320" s="53"/>
      <c r="U320" s="53"/>
      <c r="V320" s="233"/>
      <c r="W320" s="239"/>
      <c r="X320" s="54"/>
      <c r="AI320" s="362"/>
      <c r="AJ320" s="364"/>
      <c r="AK320" s="394"/>
      <c r="AL320" s="362">
        <v>2</v>
      </c>
      <c r="AM320" s="364" t="s">
        <v>633</v>
      </c>
      <c r="AN320" s="366">
        <v>6.450694444444444</v>
      </c>
      <c r="AO320" s="28"/>
      <c r="AP320" s="394">
        <v>2.836111111111111</v>
      </c>
      <c r="AQ320" s="362">
        <v>37</v>
      </c>
      <c r="AR320" s="404"/>
    </row>
    <row r="321" spans="17:44" ht="12.75">
      <c r="Q321" s="302"/>
      <c r="R321" s="53" t="s">
        <v>1300</v>
      </c>
      <c r="S321" s="53"/>
      <c r="T321" s="53"/>
      <c r="U321" s="53"/>
      <c r="V321" s="233"/>
      <c r="W321" s="239"/>
      <c r="X321" s="54"/>
      <c r="AI321" s="363"/>
      <c r="AJ321" s="365"/>
      <c r="AK321" s="395"/>
      <c r="AL321" s="363">
        <v>3</v>
      </c>
      <c r="AM321" s="365" t="s">
        <v>631</v>
      </c>
      <c r="AN321" s="367">
        <v>9.47638888888889</v>
      </c>
      <c r="AO321" s="28"/>
      <c r="AP321" s="395">
        <v>3.025694444444444</v>
      </c>
      <c r="AQ321" s="363">
        <v>35</v>
      </c>
      <c r="AR321" s="404"/>
    </row>
    <row r="322" spans="17:44" ht="36">
      <c r="Q322" s="302"/>
      <c r="R322" s="53" t="s">
        <v>1301</v>
      </c>
      <c r="S322" s="53"/>
      <c r="T322" s="53"/>
      <c r="U322" s="53"/>
      <c r="V322" s="233"/>
      <c r="W322" s="239"/>
      <c r="X322" s="54"/>
      <c r="AI322" s="359">
        <v>24</v>
      </c>
      <c r="AJ322" s="360" t="s">
        <v>1559</v>
      </c>
      <c r="AK322" s="372">
        <v>10.178472222222222</v>
      </c>
      <c r="AL322" s="359">
        <v>1</v>
      </c>
      <c r="AM322" s="360" t="s">
        <v>629</v>
      </c>
      <c r="AN322" s="361">
        <v>4.101388888888889</v>
      </c>
      <c r="AO322" s="28"/>
      <c r="AP322" s="372">
        <v>3.476388888888889</v>
      </c>
      <c r="AQ322" s="359">
        <v>39</v>
      </c>
      <c r="AR322" s="404"/>
    </row>
    <row r="323" spans="17:44" ht="24">
      <c r="Q323" s="302"/>
      <c r="R323" s="53" t="s">
        <v>1302</v>
      </c>
      <c r="S323" s="53"/>
      <c r="T323" s="53"/>
      <c r="U323" s="53"/>
      <c r="V323" s="233"/>
      <c r="W323" s="239"/>
      <c r="X323" s="54"/>
      <c r="AI323" s="362"/>
      <c r="AJ323" s="364"/>
      <c r="AK323" s="394"/>
      <c r="AL323" s="362">
        <v>2</v>
      </c>
      <c r="AM323" s="364" t="s">
        <v>649</v>
      </c>
      <c r="AN323" s="366">
        <v>8.202777777777778</v>
      </c>
      <c r="AO323" s="28"/>
      <c r="AP323" s="394">
        <v>4.101388888888889</v>
      </c>
      <c r="AQ323" s="362">
        <v>41</v>
      </c>
      <c r="AR323" s="404"/>
    </row>
    <row r="324" spans="17:44" ht="24">
      <c r="Q324" s="302"/>
      <c r="R324" s="53" t="s">
        <v>1303</v>
      </c>
      <c r="S324" s="53"/>
      <c r="T324" s="53"/>
      <c r="U324" s="53"/>
      <c r="V324" s="233"/>
      <c r="W324" s="239"/>
      <c r="X324" s="54"/>
      <c r="AI324" s="363"/>
      <c r="AJ324" s="365"/>
      <c r="AK324" s="395"/>
      <c r="AL324" s="363">
        <v>3</v>
      </c>
      <c r="AM324" s="365" t="s">
        <v>616</v>
      </c>
      <c r="AN324" s="367">
        <v>9.475694444444445</v>
      </c>
      <c r="AO324" s="28"/>
      <c r="AP324" s="395">
        <v>2.600694444444444</v>
      </c>
      <c r="AQ324" s="363">
        <v>34</v>
      </c>
      <c r="AR324" s="404"/>
    </row>
    <row r="325" spans="17:44" ht="24">
      <c r="Q325" s="302"/>
      <c r="R325" s="53" t="s">
        <v>1304</v>
      </c>
      <c r="S325" s="53"/>
      <c r="T325" s="53"/>
      <c r="U325" s="53"/>
      <c r="V325" s="233"/>
      <c r="W325" s="239"/>
      <c r="X325" s="54"/>
      <c r="AI325" s="359"/>
      <c r="AJ325" s="478" t="s">
        <v>1501</v>
      </c>
      <c r="AK325" s="372">
        <v>3.2895833333333333</v>
      </c>
      <c r="AL325" s="359">
        <v>1</v>
      </c>
      <c r="AM325" s="360" t="s">
        <v>619</v>
      </c>
      <c r="AN325" s="361">
        <v>2.172222222222222</v>
      </c>
      <c r="AO325" s="28"/>
      <c r="AP325" s="372">
        <v>1.5472222222222223</v>
      </c>
      <c r="AQ325" s="359">
        <v>1</v>
      </c>
      <c r="AR325" s="404"/>
    </row>
    <row r="326" spans="17:44" ht="12.75">
      <c r="Q326" s="302"/>
      <c r="R326" s="53" t="s">
        <v>1305</v>
      </c>
      <c r="S326" s="53"/>
      <c r="T326" s="53"/>
      <c r="U326" s="53"/>
      <c r="V326" s="233"/>
      <c r="W326" s="239"/>
      <c r="X326" s="54"/>
      <c r="AI326" s="362"/>
      <c r="AJ326" s="477"/>
      <c r="AK326" s="394"/>
      <c r="AL326" s="362">
        <v>2</v>
      </c>
      <c r="AM326" s="480" t="s">
        <v>439</v>
      </c>
      <c r="AN326" s="366">
        <v>3.9145833333333333</v>
      </c>
      <c r="AO326" s="456" t="s">
        <v>1685</v>
      </c>
      <c r="AP326" s="394">
        <v>1.7423611111111112</v>
      </c>
      <c r="AQ326" s="481">
        <v>9</v>
      </c>
      <c r="AR326" s="404"/>
    </row>
    <row r="327" spans="17:44" ht="12.75">
      <c r="Q327" s="302"/>
      <c r="R327" s="53" t="s">
        <v>1306</v>
      </c>
      <c r="S327" s="53"/>
      <c r="T327" s="53"/>
      <c r="U327" s="53"/>
      <c r="V327" s="233"/>
      <c r="W327" s="239"/>
      <c r="X327" s="54"/>
      <c r="AI327" s="363"/>
      <c r="AJ327" s="476"/>
      <c r="AK327" s="395"/>
      <c r="AL327" s="363">
        <v>3</v>
      </c>
      <c r="AM327" s="365" t="s">
        <v>651</v>
      </c>
      <c r="AN327" s="363"/>
      <c r="AO327" s="28"/>
      <c r="AP327" s="474" t="s">
        <v>1563</v>
      </c>
      <c r="AQ327" s="363"/>
      <c r="AR327" s="404"/>
    </row>
    <row r="328" spans="17:44" ht="12.75" customHeight="1">
      <c r="Q328" s="302"/>
      <c r="R328" s="53" t="s">
        <v>1307</v>
      </c>
      <c r="S328" s="53"/>
      <c r="T328" s="53"/>
      <c r="U328" s="53"/>
      <c r="V328" s="233"/>
      <c r="W328" s="239"/>
      <c r="X328" s="54"/>
      <c r="AI328" s="359"/>
      <c r="AJ328" s="360" t="s">
        <v>1711</v>
      </c>
      <c r="AK328" s="372">
        <v>3.7965277777777775</v>
      </c>
      <c r="AL328" s="359">
        <v>1</v>
      </c>
      <c r="AM328" s="360" t="s">
        <v>460</v>
      </c>
      <c r="AN328" s="361">
        <v>2.3270833333333334</v>
      </c>
      <c r="AO328" s="28"/>
      <c r="AP328" s="372">
        <v>1.7020833333333334</v>
      </c>
      <c r="AQ328" s="359">
        <v>16</v>
      </c>
      <c r="AR328" s="404"/>
    </row>
    <row r="329" spans="17:44" ht="12.75">
      <c r="Q329" s="302"/>
      <c r="R329" s="53" t="s">
        <v>1308</v>
      </c>
      <c r="S329" s="53"/>
      <c r="T329" s="53"/>
      <c r="U329" s="53"/>
      <c r="V329" s="233"/>
      <c r="W329" s="239"/>
      <c r="X329" s="54"/>
      <c r="AI329" s="362"/>
      <c r="AJ329" s="364"/>
      <c r="AK329" s="394"/>
      <c r="AL329" s="362">
        <v>2</v>
      </c>
      <c r="AM329" s="364" t="s">
        <v>544</v>
      </c>
      <c r="AN329" s="366">
        <v>4.4215277777777775</v>
      </c>
      <c r="AO329" s="28"/>
      <c r="AP329" s="394">
        <v>2.0944444444444446</v>
      </c>
      <c r="AQ329" s="362">
        <v>29</v>
      </c>
      <c r="AR329" s="404"/>
    </row>
    <row r="330" spans="17:44" ht="12.75">
      <c r="Q330" s="302"/>
      <c r="R330" s="53" t="s">
        <v>1309</v>
      </c>
      <c r="S330" s="53"/>
      <c r="T330" s="53"/>
      <c r="U330" s="53"/>
      <c r="V330" s="233"/>
      <c r="W330" s="239"/>
      <c r="X330" s="54"/>
      <c r="AI330" s="363"/>
      <c r="AJ330" s="365"/>
      <c r="AK330" s="395"/>
      <c r="AL330" s="363">
        <v>3</v>
      </c>
      <c r="AM330" s="365" t="s">
        <v>585</v>
      </c>
      <c r="AN330" s="363"/>
      <c r="AO330" s="28"/>
      <c r="AP330" s="474" t="s">
        <v>1563</v>
      </c>
      <c r="AQ330" s="363"/>
      <c r="AR330" s="404"/>
    </row>
    <row r="331" spans="17:44" ht="12.75" customHeight="1">
      <c r="Q331" s="302"/>
      <c r="R331" s="53" t="s">
        <v>1310</v>
      </c>
      <c r="S331" s="53"/>
      <c r="T331" s="53"/>
      <c r="U331" s="53"/>
      <c r="V331" s="233"/>
      <c r="W331" s="239"/>
      <c r="X331" s="54"/>
      <c r="AI331" s="437"/>
      <c r="AJ331" s="468" t="s">
        <v>1560</v>
      </c>
      <c r="AK331" s="471">
        <v>7.628472222222222</v>
      </c>
      <c r="AL331" s="359">
        <v>1</v>
      </c>
      <c r="AM331" s="360" t="s">
        <v>598</v>
      </c>
      <c r="AN331" s="361">
        <v>4.615972222222222</v>
      </c>
      <c r="AO331" s="28"/>
      <c r="AP331" s="372">
        <v>3.990972222222222</v>
      </c>
      <c r="AQ331" s="359">
        <v>40</v>
      </c>
      <c r="AR331" s="404"/>
    </row>
    <row r="332" spans="17:44" ht="12.75">
      <c r="Q332" s="302"/>
      <c r="R332" s="53" t="s">
        <v>1311</v>
      </c>
      <c r="S332" s="53"/>
      <c r="T332" s="53"/>
      <c r="U332" s="53"/>
      <c r="V332" s="233"/>
      <c r="W332" s="239"/>
      <c r="X332" s="54"/>
      <c r="AI332" s="439"/>
      <c r="AJ332" s="469"/>
      <c r="AK332" s="472"/>
      <c r="AL332" s="362">
        <v>2</v>
      </c>
      <c r="AM332" s="364" t="s">
        <v>625</v>
      </c>
      <c r="AN332" s="366">
        <v>8.253472222222223</v>
      </c>
      <c r="AO332" s="28"/>
      <c r="AP332" s="394">
        <v>3.6375</v>
      </c>
      <c r="AQ332" s="362">
        <v>40</v>
      </c>
      <c r="AR332" s="404"/>
    </row>
    <row r="333" spans="17:44" ht="12.75">
      <c r="Q333" s="302"/>
      <c r="R333" s="53" t="s">
        <v>1312</v>
      </c>
      <c r="S333" s="53"/>
      <c r="T333" s="53"/>
      <c r="U333" s="53"/>
      <c r="V333" s="233"/>
      <c r="W333" s="239"/>
      <c r="X333" s="54"/>
      <c r="AI333" s="438"/>
      <c r="AJ333" s="470"/>
      <c r="AK333" s="473"/>
      <c r="AL333" s="363">
        <v>3</v>
      </c>
      <c r="AM333" s="365" t="s">
        <v>647</v>
      </c>
      <c r="AN333" s="363"/>
      <c r="AO333" s="28"/>
      <c r="AP333" s="474" t="s">
        <v>1563</v>
      </c>
      <c r="AQ333" s="363"/>
      <c r="AR333" s="404"/>
    </row>
    <row r="334" spans="17:44" ht="12.75" customHeight="1">
      <c r="Q334" s="302"/>
      <c r="R334" s="53" t="s">
        <v>1313</v>
      </c>
      <c r="S334" s="53"/>
      <c r="T334" s="53"/>
      <c r="U334" s="53"/>
      <c r="V334" s="233"/>
      <c r="W334" s="239"/>
      <c r="X334" s="54"/>
      <c r="AI334" s="437"/>
      <c r="AJ334" s="468" t="s">
        <v>1500</v>
      </c>
      <c r="AK334" s="471">
        <v>1.7277777777777779</v>
      </c>
      <c r="AL334" s="359">
        <v>1</v>
      </c>
      <c r="AM334" s="360" t="s">
        <v>1174</v>
      </c>
      <c r="AN334" s="368"/>
      <c r="AO334" s="28"/>
      <c r="AP334" s="475" t="s">
        <v>1563</v>
      </c>
      <c r="AQ334" s="359">
        <v>8</v>
      </c>
      <c r="AR334" s="404"/>
    </row>
    <row r="335" spans="17:44" ht="12.75">
      <c r="Q335" s="302"/>
      <c r="R335" s="53" t="s">
        <v>1314</v>
      </c>
      <c r="S335" s="53"/>
      <c r="T335" s="53"/>
      <c r="U335" s="53"/>
      <c r="V335" s="233"/>
      <c r="W335" s="239"/>
      <c r="X335" s="54"/>
      <c r="AI335" s="439"/>
      <c r="AJ335" s="469"/>
      <c r="AK335" s="472"/>
      <c r="AL335" s="362">
        <v>2</v>
      </c>
      <c r="AM335" s="364" t="s">
        <v>1177</v>
      </c>
      <c r="AN335" s="366">
        <v>3.7618055555555556</v>
      </c>
      <c r="AO335" s="28"/>
      <c r="AP335" s="394">
        <v>1.7277777777777779</v>
      </c>
      <c r="AQ335" s="362"/>
      <c r="AR335" s="404"/>
    </row>
    <row r="336" spans="17:44" ht="24">
      <c r="Q336" s="302"/>
      <c r="R336" s="53" t="s">
        <v>1315</v>
      </c>
      <c r="S336" s="53"/>
      <c r="T336" s="53"/>
      <c r="U336" s="53"/>
      <c r="V336" s="233"/>
      <c r="W336" s="239"/>
      <c r="X336" s="54"/>
      <c r="AI336" s="438"/>
      <c r="AJ336" s="470"/>
      <c r="AK336" s="473"/>
      <c r="AL336" s="363">
        <v>3</v>
      </c>
      <c r="AM336" s="365" t="s">
        <v>427</v>
      </c>
      <c r="AN336" s="363"/>
      <c r="AO336" s="28"/>
      <c r="AP336" s="474" t="s">
        <v>256</v>
      </c>
      <c r="AQ336" s="363"/>
      <c r="AR336" s="404"/>
    </row>
    <row r="337" spans="17:44" ht="12.75">
      <c r="Q337" s="302"/>
      <c r="R337" s="53" t="s">
        <v>1316</v>
      </c>
      <c r="S337" s="53"/>
      <c r="T337" s="53"/>
      <c r="U337" s="53"/>
      <c r="V337" s="233"/>
      <c r="W337" s="239"/>
      <c r="X337" s="54"/>
      <c r="AO337" s="28"/>
      <c r="AR337" s="404"/>
    </row>
    <row r="338" spans="17:44" ht="12.75">
      <c r="Q338" s="302"/>
      <c r="R338" s="53" t="s">
        <v>1317</v>
      </c>
      <c r="S338" s="53"/>
      <c r="T338" s="53"/>
      <c r="U338" s="53"/>
      <c r="V338" s="233"/>
      <c r="W338" s="239"/>
      <c r="X338" s="54"/>
      <c r="AO338" s="28"/>
      <c r="AR338" s="404"/>
    </row>
    <row r="339" spans="17:44" ht="12.75">
      <c r="Q339" s="302"/>
      <c r="R339" s="53" t="s">
        <v>1318</v>
      </c>
      <c r="S339" s="53"/>
      <c r="T339" s="53"/>
      <c r="U339" s="53"/>
      <c r="V339" s="233"/>
      <c r="W339" s="239"/>
      <c r="X339" s="54"/>
      <c r="AO339" s="28"/>
      <c r="AR339" s="404"/>
    </row>
    <row r="340" spans="17:44" ht="12.75">
      <c r="Q340" s="302"/>
      <c r="R340" s="53" t="s">
        <v>1319</v>
      </c>
      <c r="S340" s="53"/>
      <c r="T340" s="53"/>
      <c r="U340" s="53"/>
      <c r="V340" s="233"/>
      <c r="W340" s="239"/>
      <c r="X340" s="54"/>
      <c r="AO340" s="28"/>
      <c r="AR340" s="404"/>
    </row>
    <row r="341" spans="17:44" ht="12.75">
      <c r="Q341" s="302"/>
      <c r="R341" s="53" t="s">
        <v>1320</v>
      </c>
      <c r="S341" s="53"/>
      <c r="T341" s="53"/>
      <c r="U341" s="53"/>
      <c r="V341" s="233"/>
      <c r="W341" s="239"/>
      <c r="X341" s="54"/>
      <c r="AO341" s="28"/>
      <c r="AR341" s="404"/>
    </row>
    <row r="342" spans="17:44" ht="12.75">
      <c r="Q342" s="302"/>
      <c r="R342" s="53" t="s">
        <v>1321</v>
      </c>
      <c r="S342" s="53"/>
      <c r="T342" s="53"/>
      <c r="U342" s="53"/>
      <c r="V342" s="233"/>
      <c r="W342" s="239"/>
      <c r="X342" s="54"/>
      <c r="AO342" s="28"/>
      <c r="AR342" s="404"/>
    </row>
    <row r="343" spans="17:44" ht="12.75">
      <c r="Q343" s="302"/>
      <c r="R343" s="53" t="s">
        <v>1322</v>
      </c>
      <c r="S343" s="53"/>
      <c r="T343" s="53"/>
      <c r="U343" s="53"/>
      <c r="V343" s="233"/>
      <c r="W343" s="239"/>
      <c r="X343" s="54"/>
      <c r="AO343" s="28"/>
      <c r="AP343" s="389"/>
      <c r="AR343" s="404"/>
    </row>
    <row r="344" spans="17:44" ht="13.5" thickBot="1">
      <c r="Q344" s="455"/>
      <c r="R344" s="274" t="s">
        <v>1322</v>
      </c>
      <c r="S344" s="274"/>
      <c r="T344" s="274"/>
      <c r="U344" s="274"/>
      <c r="V344" s="484"/>
      <c r="W344" s="275"/>
      <c r="X344" s="276"/>
      <c r="AO344" s="28"/>
      <c r="AP344" s="389"/>
      <c r="AR344" s="404"/>
    </row>
    <row r="345" spans="17:44" ht="12.75">
      <c r="Q345" s="456"/>
      <c r="V345" s="228"/>
      <c r="W345" s="238"/>
      <c r="AO345" s="28"/>
      <c r="AP345" s="389"/>
      <c r="AR345" s="404"/>
    </row>
    <row r="346" spans="17:44" ht="12.75">
      <c r="Q346" s="456"/>
      <c r="V346" s="228"/>
      <c r="W346" s="238"/>
      <c r="AO346" s="28"/>
      <c r="AP346" s="389"/>
      <c r="AR346" s="404"/>
    </row>
    <row r="347" spans="17:44" ht="12.75">
      <c r="Q347" s="456"/>
      <c r="V347" s="228"/>
      <c r="W347" s="238"/>
      <c r="AP347" s="389"/>
      <c r="AR347" s="404"/>
    </row>
    <row r="348" spans="17:44" ht="12.75">
      <c r="Q348" s="456"/>
      <c r="V348" s="228"/>
      <c r="W348" s="238"/>
      <c r="AP348" s="389"/>
      <c r="AR348" s="404"/>
    </row>
    <row r="349" spans="17:44" ht="12.75">
      <c r="Q349" s="456"/>
      <c r="V349" s="228"/>
      <c r="W349" s="238"/>
      <c r="AP349" s="389"/>
      <c r="AR349" s="404"/>
    </row>
    <row r="350" spans="17:44" ht="12.75">
      <c r="Q350" s="456"/>
      <c r="V350" s="228"/>
      <c r="W350" s="238"/>
      <c r="AP350" s="389"/>
      <c r="AR350" s="404"/>
    </row>
    <row r="351" spans="17:44" ht="12.75">
      <c r="Q351" s="456"/>
      <c r="V351" s="228"/>
      <c r="W351" s="238"/>
      <c r="AP351" s="389"/>
      <c r="AR351" s="404"/>
    </row>
    <row r="352" spans="17:44" ht="12.75">
      <c r="Q352" s="456"/>
      <c r="V352" s="228"/>
      <c r="W352" s="238"/>
      <c r="AP352" s="389"/>
      <c r="AR352" s="404"/>
    </row>
    <row r="353" spans="17:44" ht="12.75">
      <c r="Q353" s="456"/>
      <c r="V353" s="228"/>
      <c r="W353" s="238"/>
      <c r="AP353" s="389"/>
      <c r="AR353" s="404"/>
    </row>
    <row r="354" spans="17:44" ht="12.75">
      <c r="Q354" s="456"/>
      <c r="V354" s="228"/>
      <c r="W354" s="238"/>
      <c r="AP354" s="389"/>
      <c r="AR354" s="404"/>
    </row>
    <row r="355" spans="17:44" ht="12.75">
      <c r="Q355" s="456"/>
      <c r="V355" s="228"/>
      <c r="W355" s="238"/>
      <c r="AP355" s="389"/>
      <c r="AR355" s="404"/>
    </row>
    <row r="356" spans="17:44" ht="12.75">
      <c r="Q356" s="456"/>
      <c r="V356" s="228"/>
      <c r="W356" s="238"/>
      <c r="AP356" s="389"/>
      <c r="AR356" s="404"/>
    </row>
    <row r="357" spans="17:44" ht="12.75">
      <c r="Q357" s="456"/>
      <c r="V357" s="228"/>
      <c r="W357" s="238"/>
      <c r="AP357" s="389"/>
      <c r="AR357" s="404"/>
    </row>
    <row r="358" spans="17:44" ht="12.75">
      <c r="Q358" s="456"/>
      <c r="V358" s="228"/>
      <c r="W358" s="238"/>
      <c r="AP358" s="389"/>
      <c r="AR358" s="404"/>
    </row>
    <row r="359" spans="17:44" ht="12.75">
      <c r="Q359" s="456"/>
      <c r="V359" s="228"/>
      <c r="W359" s="238"/>
      <c r="AP359" s="389"/>
      <c r="AR359" s="404"/>
    </row>
    <row r="360" spans="17:44" ht="12.75">
      <c r="Q360" s="456"/>
      <c r="V360" s="228"/>
      <c r="W360" s="238"/>
      <c r="AP360" s="389"/>
      <c r="AR360" s="404"/>
    </row>
    <row r="361" spans="17:44" ht="12.75">
      <c r="Q361" s="456"/>
      <c r="V361" s="228"/>
      <c r="W361" s="238"/>
      <c r="AP361" s="389"/>
      <c r="AR361" s="404"/>
    </row>
    <row r="362" spans="17:44" ht="12.75">
      <c r="Q362" s="456"/>
      <c r="V362" s="228"/>
      <c r="W362" s="238"/>
      <c r="AP362" s="389"/>
      <c r="AR362" s="404"/>
    </row>
    <row r="363" spans="17:44" ht="12.75">
      <c r="Q363" s="456"/>
      <c r="V363" s="228"/>
      <c r="W363" s="238"/>
      <c r="AP363" s="389"/>
      <c r="AR363" s="404"/>
    </row>
    <row r="364" spans="17:44" ht="12.75">
      <c r="Q364" s="456"/>
      <c r="V364" s="228"/>
      <c r="W364" s="238"/>
      <c r="AP364" s="389"/>
      <c r="AR364" s="404"/>
    </row>
    <row r="365" spans="17:44" ht="12.75">
      <c r="Q365" s="456"/>
      <c r="V365" s="228"/>
      <c r="W365" s="238"/>
      <c r="AP365" s="389"/>
      <c r="AR365" s="404"/>
    </row>
    <row r="366" spans="17:44" ht="12.75">
      <c r="Q366" s="456"/>
      <c r="V366" s="228"/>
      <c r="W366" s="238"/>
      <c r="AP366" s="389"/>
      <c r="AR366" s="404"/>
    </row>
    <row r="367" spans="17:44" ht="12.75">
      <c r="Q367" s="456"/>
      <c r="V367" s="228"/>
      <c r="W367" s="238"/>
      <c r="AP367" s="389"/>
      <c r="AR367" s="404"/>
    </row>
    <row r="368" spans="17:44" ht="12.75">
      <c r="Q368" s="456"/>
      <c r="V368" s="228"/>
      <c r="W368" s="238"/>
      <c r="AP368" s="389"/>
      <c r="AR368" s="404"/>
    </row>
    <row r="369" spans="17:44" ht="12.75">
      <c r="Q369" s="456"/>
      <c r="V369" s="228"/>
      <c r="W369" s="238"/>
      <c r="AP369" s="389"/>
      <c r="AR369" s="404"/>
    </row>
    <row r="370" spans="17:44" ht="12.75">
      <c r="Q370" s="456"/>
      <c r="V370" s="228"/>
      <c r="W370" s="238"/>
      <c r="AP370" s="389"/>
      <c r="AR370" s="404"/>
    </row>
    <row r="371" spans="17:44" ht="12.75">
      <c r="Q371" s="456"/>
      <c r="V371" s="228"/>
      <c r="W371" s="238"/>
      <c r="AP371" s="389"/>
      <c r="AR371" s="404"/>
    </row>
    <row r="372" spans="17:44" ht="12.75">
      <c r="Q372" s="456"/>
      <c r="V372" s="228"/>
      <c r="W372" s="238"/>
      <c r="AP372" s="389"/>
      <c r="AR372" s="404"/>
    </row>
    <row r="373" spans="17:44" ht="12.75">
      <c r="Q373" s="456"/>
      <c r="V373" s="228"/>
      <c r="W373" s="238"/>
      <c r="AP373" s="389"/>
      <c r="AR373" s="404"/>
    </row>
    <row r="374" spans="17:44" ht="12.75">
      <c r="Q374" s="456"/>
      <c r="V374" s="228"/>
      <c r="W374" s="238"/>
      <c r="AP374" s="389"/>
      <c r="AR374" s="404"/>
    </row>
    <row r="375" spans="17:44" ht="12.75">
      <c r="Q375" s="456"/>
      <c r="V375" s="228"/>
      <c r="W375" s="238"/>
      <c r="AP375" s="389"/>
      <c r="AR375" s="404"/>
    </row>
    <row r="376" spans="17:44" ht="12.75">
      <c r="Q376" s="456"/>
      <c r="V376" s="228"/>
      <c r="W376" s="238"/>
      <c r="AP376" s="389"/>
      <c r="AR376" s="404"/>
    </row>
    <row r="377" spans="17:44" ht="12.75">
      <c r="Q377" s="456"/>
      <c r="V377" s="228"/>
      <c r="W377" s="238"/>
      <c r="AP377" s="389"/>
      <c r="AR377" s="404"/>
    </row>
    <row r="378" spans="17:44" ht="12.75">
      <c r="Q378" s="456"/>
      <c r="V378" s="228"/>
      <c r="W378" s="238"/>
      <c r="AP378" s="389"/>
      <c r="AR378" s="404"/>
    </row>
    <row r="379" spans="17:44" ht="12.75">
      <c r="Q379" s="456"/>
      <c r="V379" s="228"/>
      <c r="W379" s="238"/>
      <c r="AP379" s="389"/>
      <c r="AR379" s="404"/>
    </row>
    <row r="380" spans="17:44" ht="12.75">
      <c r="Q380" s="456"/>
      <c r="V380" s="228"/>
      <c r="W380" s="238"/>
      <c r="AP380" s="389"/>
      <c r="AR380" s="404"/>
    </row>
    <row r="381" spans="17:44" ht="12.75">
      <c r="Q381" s="456"/>
      <c r="V381" s="228"/>
      <c r="W381" s="238"/>
      <c r="AP381" s="389"/>
      <c r="AR381" s="404"/>
    </row>
    <row r="382" spans="17:44" ht="12.75">
      <c r="Q382" s="456"/>
      <c r="V382" s="228"/>
      <c r="W382" s="238"/>
      <c r="AP382" s="389"/>
      <c r="AR382" s="404"/>
    </row>
    <row r="383" spans="17:44" ht="12.75">
      <c r="Q383" s="456"/>
      <c r="V383" s="228"/>
      <c r="W383" s="238"/>
      <c r="AP383" s="389"/>
      <c r="AR383" s="404"/>
    </row>
    <row r="384" spans="17:44" ht="12.75">
      <c r="Q384" s="456"/>
      <c r="V384" s="228"/>
      <c r="W384" s="238"/>
      <c r="AO384" s="389"/>
      <c r="AR384" s="404"/>
    </row>
    <row r="385" spans="17:44" ht="12.75">
      <c r="Q385" s="456"/>
      <c r="V385" s="228"/>
      <c r="W385" s="238"/>
      <c r="AO385" s="389"/>
      <c r="AR385" s="404"/>
    </row>
    <row r="386" spans="17:44" ht="12.75">
      <c r="Q386" s="456"/>
      <c r="V386" s="228"/>
      <c r="W386" s="238"/>
      <c r="AO386" s="389"/>
      <c r="AR386" s="404"/>
    </row>
    <row r="387" spans="17:44" ht="12.75">
      <c r="Q387" s="456"/>
      <c r="V387" s="228"/>
      <c r="W387" s="238"/>
      <c r="AO387" s="389"/>
      <c r="AR387" s="404"/>
    </row>
    <row r="388" spans="17:44" ht="12.75">
      <c r="Q388" s="456"/>
      <c r="V388" s="228"/>
      <c r="W388" s="238"/>
      <c r="AO388" s="389"/>
      <c r="AR388" s="404"/>
    </row>
    <row r="389" spans="17:44" ht="12.75">
      <c r="Q389" s="456"/>
      <c r="V389" s="228"/>
      <c r="W389" s="238"/>
      <c r="AO389" s="389"/>
      <c r="AR389" s="404"/>
    </row>
    <row r="390" spans="17:44" ht="12.75">
      <c r="Q390" s="456"/>
      <c r="V390" s="228"/>
      <c r="W390" s="238"/>
      <c r="AO390" s="389"/>
      <c r="AR390" s="404"/>
    </row>
    <row r="391" spans="22:44" ht="12.75">
      <c r="V391" s="228"/>
      <c r="W391" s="238"/>
      <c r="AO391" s="389"/>
      <c r="AR391" s="404"/>
    </row>
    <row r="392" spans="22:44" ht="12.75">
      <c r="V392" s="228"/>
      <c r="W392" s="238"/>
      <c r="AO392" s="389"/>
      <c r="AR392" s="404"/>
    </row>
    <row r="393" spans="22:44" ht="12.75">
      <c r="V393" s="228"/>
      <c r="W393" s="238"/>
      <c r="AO393" s="389"/>
      <c r="AR393" s="404"/>
    </row>
    <row r="394" spans="22:44" ht="12.75">
      <c r="V394" s="228"/>
      <c r="W394" s="238"/>
      <c r="AO394" s="389"/>
      <c r="AR394" s="404"/>
    </row>
    <row r="395" spans="22:44" ht="12.75">
      <c r="V395" s="228"/>
      <c r="W395" s="238"/>
      <c r="AO395" s="389"/>
      <c r="AR395" s="404"/>
    </row>
    <row r="396" spans="22:44" ht="12.75">
      <c r="V396" s="228"/>
      <c r="W396" s="238"/>
      <c r="AO396" s="389"/>
      <c r="AR396" s="404"/>
    </row>
    <row r="397" spans="22:44" ht="12.75">
      <c r="V397" s="228"/>
      <c r="W397" s="238"/>
      <c r="AO397" s="389"/>
      <c r="AR397" s="404"/>
    </row>
    <row r="398" spans="22:44" ht="12.75">
      <c r="V398" s="228"/>
      <c r="W398" s="238"/>
      <c r="AO398" s="389"/>
      <c r="AR398" s="404"/>
    </row>
    <row r="399" spans="22:44" ht="12.75">
      <c r="V399" s="228"/>
      <c r="W399" s="238"/>
      <c r="AO399" s="389"/>
      <c r="AR399" s="404"/>
    </row>
    <row r="400" spans="22:44" ht="12.75">
      <c r="V400" s="228"/>
      <c r="W400" s="238"/>
      <c r="AO400" s="389"/>
      <c r="AR400" s="404"/>
    </row>
    <row r="401" spans="23:44" ht="12.75">
      <c r="W401" s="238"/>
      <c r="AO401" s="389"/>
      <c r="AR401" s="404"/>
    </row>
    <row r="402" spans="23:44" ht="12.75">
      <c r="W402" s="238"/>
      <c r="AO402" s="389"/>
      <c r="AR402" s="404"/>
    </row>
    <row r="403" spans="23:44" ht="12.75">
      <c r="W403" s="238"/>
      <c r="AO403" s="389"/>
      <c r="AR403" s="404"/>
    </row>
    <row r="404" spans="23:44" ht="12.75">
      <c r="W404" s="238"/>
      <c r="AO404" s="389"/>
      <c r="AR404" s="404"/>
    </row>
    <row r="405" spans="23:44" ht="12.75">
      <c r="W405" s="238"/>
      <c r="AO405" s="389"/>
      <c r="AR405" s="404"/>
    </row>
    <row r="406" spans="23:44" ht="12.75">
      <c r="W406" s="238"/>
      <c r="AO406" s="389"/>
      <c r="AR406" s="404"/>
    </row>
    <row r="407" spans="23:44" ht="12.75">
      <c r="W407" s="238"/>
      <c r="AO407" s="389"/>
      <c r="AR407" s="404"/>
    </row>
    <row r="408" spans="23:44" ht="12.75">
      <c r="W408" s="238"/>
      <c r="AO408" s="389"/>
      <c r="AR408" s="404"/>
    </row>
    <row r="409" spans="23:44" ht="12.75">
      <c r="W409" s="238"/>
      <c r="AO409" s="389"/>
      <c r="AR409" s="404"/>
    </row>
    <row r="410" spans="23:44" ht="12.75">
      <c r="W410" s="238"/>
      <c r="AO410" s="389"/>
      <c r="AR410" s="404"/>
    </row>
    <row r="411" spans="23:44" ht="12.75">
      <c r="W411" s="238"/>
      <c r="AO411" s="389"/>
      <c r="AR411" s="404"/>
    </row>
    <row r="412" spans="23:44" ht="12.75">
      <c r="W412" s="238"/>
      <c r="AO412" s="389"/>
      <c r="AR412" s="404"/>
    </row>
    <row r="413" spans="23:44" ht="12.75">
      <c r="W413" s="238"/>
      <c r="AO413" s="389"/>
      <c r="AR413" s="404"/>
    </row>
    <row r="414" spans="23:44" ht="12.75">
      <c r="W414" s="238"/>
      <c r="AO414" s="389"/>
      <c r="AR414" s="404"/>
    </row>
    <row r="415" spans="23:44" ht="12.75">
      <c r="W415" s="238"/>
      <c r="AO415" s="389"/>
      <c r="AR415" s="404"/>
    </row>
    <row r="416" spans="23:44" ht="12.75">
      <c r="W416" s="238"/>
      <c r="AO416" s="389"/>
      <c r="AR416" s="404"/>
    </row>
    <row r="417" spans="23:44" ht="12.75">
      <c r="W417" s="238"/>
      <c r="AO417" s="389"/>
      <c r="AR417" s="404"/>
    </row>
    <row r="418" spans="23:44" ht="12.75">
      <c r="W418" s="238"/>
      <c r="AO418" s="389"/>
      <c r="AR418" s="404"/>
    </row>
    <row r="419" spans="23:44" ht="12.75">
      <c r="W419" s="238"/>
      <c r="AO419" s="389"/>
      <c r="AR419" s="404"/>
    </row>
    <row r="420" spans="23:44" ht="12.75">
      <c r="W420" s="238"/>
      <c r="AO420" s="389"/>
      <c r="AR420" s="404"/>
    </row>
    <row r="421" spans="23:44" ht="12.75">
      <c r="W421" s="238"/>
      <c r="AO421" s="389"/>
      <c r="AR421" s="404"/>
    </row>
    <row r="422" spans="23:44" ht="12.75">
      <c r="W422" s="238"/>
      <c r="AO422" s="389"/>
      <c r="AR422" s="404"/>
    </row>
    <row r="423" spans="23:44" ht="12.75">
      <c r="W423" s="238"/>
      <c r="AO423" s="389"/>
      <c r="AR423" s="404"/>
    </row>
    <row r="424" spans="23:44" ht="12.75">
      <c r="W424" s="238"/>
      <c r="AO424" s="389"/>
      <c r="AR424" s="404"/>
    </row>
    <row r="425" spans="23:44" ht="12.75">
      <c r="W425" s="238"/>
      <c r="AO425" s="389"/>
      <c r="AR425" s="404"/>
    </row>
    <row r="426" spans="23:44" ht="12.75">
      <c r="W426" s="238"/>
      <c r="AO426" s="389"/>
      <c r="AR426" s="404"/>
    </row>
    <row r="427" spans="23:44" ht="12.75">
      <c r="W427" s="238"/>
      <c r="AO427" s="389"/>
      <c r="AR427" s="404"/>
    </row>
    <row r="428" spans="23:44" ht="12.75">
      <c r="W428" s="238"/>
      <c r="AO428" s="389"/>
      <c r="AR428" s="404"/>
    </row>
    <row r="429" spans="23:44" ht="12.75">
      <c r="W429" s="238"/>
      <c r="AO429" s="389"/>
      <c r="AR429" s="404"/>
    </row>
    <row r="430" spans="23:44" ht="12.75">
      <c r="W430" s="238"/>
      <c r="AO430" s="389"/>
      <c r="AR430" s="404"/>
    </row>
    <row r="431" spans="23:44" ht="12.75">
      <c r="W431" s="238"/>
      <c r="AO431" s="389"/>
      <c r="AR431" s="404"/>
    </row>
    <row r="432" spans="23:44" ht="12.75">
      <c r="W432" s="238"/>
      <c r="AO432" s="389"/>
      <c r="AR432" s="404"/>
    </row>
    <row r="433" spans="23:44" ht="12.75">
      <c r="W433" s="238"/>
      <c r="AO433" s="389"/>
      <c r="AR433" s="404"/>
    </row>
    <row r="434" spans="23:44" ht="12.75">
      <c r="W434" s="238"/>
      <c r="AO434" s="389"/>
      <c r="AR434" s="404"/>
    </row>
    <row r="435" spans="23:44" ht="12.75">
      <c r="W435" s="238"/>
      <c r="AO435" s="389"/>
      <c r="AR435" s="404"/>
    </row>
    <row r="436" spans="23:44" ht="12.75">
      <c r="W436" s="238"/>
      <c r="AO436" s="389"/>
      <c r="AR436" s="404"/>
    </row>
    <row r="437" spans="23:44" ht="12.75">
      <c r="W437" s="238"/>
      <c r="AO437" s="389"/>
      <c r="AR437" s="404"/>
    </row>
    <row r="438" spans="23:44" ht="12.75">
      <c r="W438" s="238"/>
      <c r="AO438" s="389"/>
      <c r="AR438" s="404"/>
    </row>
    <row r="439" spans="23:44" ht="12.75">
      <c r="W439" s="238"/>
      <c r="AO439" s="389"/>
      <c r="AR439" s="404"/>
    </row>
    <row r="440" spans="23:44" ht="12.75">
      <c r="W440" s="238"/>
      <c r="AO440" s="389"/>
      <c r="AR440" s="404"/>
    </row>
    <row r="441" spans="23:44" ht="12.75">
      <c r="W441" s="238"/>
      <c r="AO441" s="389"/>
      <c r="AR441" s="404"/>
    </row>
    <row r="442" spans="23:44" ht="12.75">
      <c r="W442" s="238"/>
      <c r="AO442" s="389"/>
      <c r="AR442" s="404"/>
    </row>
    <row r="443" spans="23:44" ht="12.75">
      <c r="W443" s="238"/>
      <c r="AO443" s="389"/>
      <c r="AR443" s="404"/>
    </row>
    <row r="444" spans="23:44" ht="12.75">
      <c r="W444" s="238"/>
      <c r="AO444" s="389"/>
      <c r="AR444" s="404"/>
    </row>
    <row r="445" spans="23:44" ht="12.75">
      <c r="W445" s="238"/>
      <c r="AO445" s="389"/>
      <c r="AR445" s="404"/>
    </row>
    <row r="446" spans="23:44" ht="12.75">
      <c r="W446" s="238"/>
      <c r="AO446" s="389"/>
      <c r="AR446" s="404"/>
    </row>
    <row r="447" spans="23:44" ht="12.75">
      <c r="W447" s="238"/>
      <c r="AO447" s="389"/>
      <c r="AR447" s="404"/>
    </row>
    <row r="448" spans="23:44" ht="12.75">
      <c r="W448" s="238"/>
      <c r="AO448" s="389"/>
      <c r="AR448" s="404"/>
    </row>
    <row r="449" spans="23:44" ht="12.75">
      <c r="W449" s="238"/>
      <c r="AO449" s="389"/>
      <c r="AR449" s="404"/>
    </row>
    <row r="450" spans="23:44" ht="12.75">
      <c r="W450" s="238"/>
      <c r="AO450" s="389"/>
      <c r="AR450" s="404"/>
    </row>
    <row r="451" spans="23:44" ht="12.75">
      <c r="W451" s="238"/>
      <c r="AO451" s="389"/>
      <c r="AR451" s="404"/>
    </row>
    <row r="452" spans="23:44" ht="12.75">
      <c r="W452" s="238"/>
      <c r="AO452" s="389"/>
      <c r="AR452" s="404"/>
    </row>
    <row r="453" spans="23:44" ht="12.75">
      <c r="W453" s="238"/>
      <c r="AO453" s="389"/>
      <c r="AR453" s="404"/>
    </row>
    <row r="454" spans="23:44" ht="12.75">
      <c r="W454" s="238"/>
      <c r="AO454" s="389"/>
      <c r="AR454" s="404"/>
    </row>
    <row r="455" spans="23:44" ht="12.75">
      <c r="W455" s="238"/>
      <c r="AO455" s="389"/>
      <c r="AR455" s="404"/>
    </row>
    <row r="456" spans="23:44" ht="12.75">
      <c r="W456" s="238"/>
      <c r="AO456" s="389"/>
      <c r="AR456" s="404"/>
    </row>
    <row r="457" spans="23:44" ht="12.75">
      <c r="W457" s="238"/>
      <c r="AO457" s="389"/>
      <c r="AR457" s="404"/>
    </row>
    <row r="458" spans="23:44" ht="12.75">
      <c r="W458" s="238"/>
      <c r="AO458" s="389"/>
      <c r="AR458" s="404"/>
    </row>
    <row r="459" spans="23:44" ht="12.75">
      <c r="W459" s="238"/>
      <c r="AO459" s="389"/>
      <c r="AR459" s="404"/>
    </row>
    <row r="460" spans="23:44" ht="12.75">
      <c r="W460" s="238"/>
      <c r="AO460" s="389"/>
      <c r="AR460" s="404"/>
    </row>
    <row r="461" spans="41:44" ht="12.75">
      <c r="AO461" s="389"/>
      <c r="AR461" s="404"/>
    </row>
    <row r="462" spans="41:44" ht="12.75">
      <c r="AO462" s="389"/>
      <c r="AR462" s="404"/>
    </row>
    <row r="463" spans="41:44" ht="12.75">
      <c r="AO463" s="389"/>
      <c r="AR463" s="404"/>
    </row>
    <row r="464" spans="41:44" ht="12.75">
      <c r="AO464" s="389"/>
      <c r="AR464" s="404"/>
    </row>
    <row r="465" spans="41:44" ht="12.75">
      <c r="AO465" s="389"/>
      <c r="AR465" s="404"/>
    </row>
    <row r="466" spans="41:44" ht="12.75">
      <c r="AO466" s="389"/>
      <c r="AR466" s="404"/>
    </row>
    <row r="467" spans="41:44" ht="12.75">
      <c r="AO467" s="389"/>
      <c r="AR467" s="404"/>
    </row>
    <row r="468" spans="41:44" ht="12.75">
      <c r="AO468" s="389"/>
      <c r="AR468" s="404"/>
    </row>
    <row r="469" spans="41:44" ht="12.75">
      <c r="AO469" s="389"/>
      <c r="AR469" s="404"/>
    </row>
    <row r="470" spans="41:44" ht="12.75">
      <c r="AO470" s="389"/>
      <c r="AR470" s="404"/>
    </row>
    <row r="471" spans="41:44" ht="12.75">
      <c r="AO471" s="389"/>
      <c r="AR471" s="404"/>
    </row>
    <row r="472" spans="41:44" ht="12.75">
      <c r="AO472" s="389"/>
      <c r="AR472" s="404"/>
    </row>
    <row r="473" spans="41:44" ht="12.75">
      <c r="AO473" s="389"/>
      <c r="AR473" s="404"/>
    </row>
    <row r="474" spans="41:44" ht="12.75">
      <c r="AO474" s="389"/>
      <c r="AR474" s="404"/>
    </row>
    <row r="475" spans="41:44" ht="12.75">
      <c r="AO475" s="389"/>
      <c r="AR475" s="404"/>
    </row>
    <row r="476" spans="41:44" ht="12.75">
      <c r="AO476" s="389"/>
      <c r="AR476" s="404"/>
    </row>
    <row r="477" spans="41:44" ht="12.75">
      <c r="AO477" s="389"/>
      <c r="AR477" s="404"/>
    </row>
    <row r="478" spans="41:44" ht="12.75">
      <c r="AO478" s="389"/>
      <c r="AR478" s="404"/>
    </row>
    <row r="479" spans="41:44" ht="12.75">
      <c r="AO479" s="389"/>
      <c r="AR479" s="404"/>
    </row>
    <row r="480" spans="41:44" ht="12.75">
      <c r="AO480" s="389"/>
      <c r="AR480" s="404"/>
    </row>
    <row r="481" spans="41:44" ht="12.75">
      <c r="AO481" s="389"/>
      <c r="AR481" s="404"/>
    </row>
    <row r="482" spans="41:44" ht="12.75">
      <c r="AO482" s="389"/>
      <c r="AR482" s="404"/>
    </row>
    <row r="483" spans="41:44" ht="12.75">
      <c r="AO483" s="389"/>
      <c r="AR483" s="404"/>
    </row>
    <row r="484" spans="41:44" ht="12.75">
      <c r="AO484" s="389"/>
      <c r="AR484" s="404"/>
    </row>
    <row r="485" spans="41:44" ht="12.75">
      <c r="AO485" s="389"/>
      <c r="AR485" s="404"/>
    </row>
    <row r="486" spans="41:44" ht="12.75">
      <c r="AO486" s="389"/>
      <c r="AR486" s="404"/>
    </row>
    <row r="487" spans="41:44" ht="12.75">
      <c r="AO487" s="389"/>
      <c r="AR487" s="404"/>
    </row>
    <row r="488" spans="41:44" ht="12.75">
      <c r="AO488" s="389"/>
      <c r="AR488" s="404"/>
    </row>
    <row r="489" spans="41:44" ht="12.75">
      <c r="AO489" s="389"/>
      <c r="AR489" s="404"/>
    </row>
    <row r="490" spans="41:44" ht="12.75">
      <c r="AO490" s="389"/>
      <c r="AR490" s="404"/>
    </row>
    <row r="491" spans="41:44" ht="12.75">
      <c r="AO491" s="389"/>
      <c r="AR491" s="404"/>
    </row>
    <row r="492" spans="41:44" ht="12.75">
      <c r="AO492" s="389"/>
      <c r="AR492" s="404"/>
    </row>
    <row r="493" spans="41:44" ht="12.75">
      <c r="AO493" s="389"/>
      <c r="AR493" s="404"/>
    </row>
    <row r="494" spans="41:44" ht="12.75">
      <c r="AO494" s="389"/>
      <c r="AR494" s="404"/>
    </row>
    <row r="495" spans="41:44" ht="12.75">
      <c r="AO495" s="389"/>
      <c r="AR495" s="404"/>
    </row>
    <row r="496" spans="41:44" ht="12.75">
      <c r="AO496" s="389"/>
      <c r="AR496" s="404"/>
    </row>
    <row r="497" spans="41:44" ht="12.75">
      <c r="AO497" s="389"/>
      <c r="AR497" s="404"/>
    </row>
    <row r="498" spans="41:44" ht="12.75">
      <c r="AO498" s="389"/>
      <c r="AR498" s="404"/>
    </row>
    <row r="499" spans="41:44" ht="12.75">
      <c r="AO499" s="389"/>
      <c r="AR499" s="404"/>
    </row>
    <row r="500" spans="41:44" ht="12.75">
      <c r="AO500" s="389"/>
      <c r="AR500" s="404"/>
    </row>
    <row r="501" spans="41:44" ht="12.75">
      <c r="AO501" s="389"/>
      <c r="AR501" s="404"/>
    </row>
    <row r="502" spans="41:44" ht="12.75">
      <c r="AO502" s="389"/>
      <c r="AR502" s="404"/>
    </row>
    <row r="503" spans="41:44" ht="12.75">
      <c r="AO503" s="389"/>
      <c r="AR503" s="404"/>
    </row>
    <row r="504" spans="41:44" ht="12.75">
      <c r="AO504" s="389"/>
      <c r="AR504" s="404"/>
    </row>
    <row r="505" spans="41:44" ht="12.75">
      <c r="AO505" s="389"/>
      <c r="AR505" s="404"/>
    </row>
    <row r="506" spans="41:44" ht="12.75">
      <c r="AO506" s="389"/>
      <c r="AR506" s="404"/>
    </row>
    <row r="507" spans="41:44" ht="12.75">
      <c r="AO507" s="389"/>
      <c r="AR507" s="404"/>
    </row>
    <row r="508" spans="41:44" ht="12.75">
      <c r="AO508" s="389"/>
      <c r="AR508" s="404"/>
    </row>
    <row r="509" spans="41:44" ht="12.75">
      <c r="AO509" s="389"/>
      <c r="AR509" s="404"/>
    </row>
    <row r="510" spans="41:44" ht="12.75">
      <c r="AO510" s="389"/>
      <c r="AR510" s="404"/>
    </row>
    <row r="511" spans="41:44" ht="12.75">
      <c r="AO511" s="389"/>
      <c r="AR511" s="404"/>
    </row>
    <row r="512" spans="41:44" ht="12.75">
      <c r="AO512" s="389"/>
      <c r="AR512" s="404"/>
    </row>
    <row r="513" spans="41:44" ht="12.75">
      <c r="AO513" s="389"/>
      <c r="AR513" s="404"/>
    </row>
    <row r="514" spans="41:44" ht="12.75">
      <c r="AO514" s="389"/>
      <c r="AR514" s="404"/>
    </row>
    <row r="515" spans="41:44" ht="12.75">
      <c r="AO515" s="389"/>
      <c r="AR515" s="404"/>
    </row>
    <row r="516" spans="41:44" ht="12.75">
      <c r="AO516" s="389"/>
      <c r="AR516" s="404"/>
    </row>
    <row r="517" spans="41:44" ht="12.75">
      <c r="AO517" s="389"/>
      <c r="AR517" s="404"/>
    </row>
    <row r="518" spans="41:44" ht="12.75">
      <c r="AO518" s="389"/>
      <c r="AR518" s="404"/>
    </row>
    <row r="519" spans="41:44" ht="12.75">
      <c r="AO519" s="389"/>
      <c r="AR519" s="404"/>
    </row>
    <row r="520" spans="41:44" ht="12.75">
      <c r="AO520" s="389"/>
      <c r="AR520" s="404"/>
    </row>
    <row r="521" spans="41:44" ht="12.75">
      <c r="AO521" s="389"/>
      <c r="AR521" s="404"/>
    </row>
    <row r="522" spans="41:44" ht="12.75">
      <c r="AO522" s="389"/>
      <c r="AR522" s="404"/>
    </row>
    <row r="523" spans="41:44" ht="12.75">
      <c r="AO523" s="389"/>
      <c r="AR523" s="404"/>
    </row>
    <row r="524" spans="41:44" ht="12.75">
      <c r="AO524" s="389"/>
      <c r="AR524" s="404"/>
    </row>
    <row r="525" spans="41:44" ht="12.75">
      <c r="AO525" s="389"/>
      <c r="AR525" s="404"/>
    </row>
    <row r="526" spans="41:44" ht="12.75">
      <c r="AO526" s="389"/>
      <c r="AR526" s="404"/>
    </row>
    <row r="527" spans="41:44" ht="12.75">
      <c r="AO527" s="389"/>
      <c r="AR527" s="404"/>
    </row>
    <row r="528" spans="41:44" ht="12.75">
      <c r="AO528" s="389"/>
      <c r="AR528" s="404"/>
    </row>
    <row r="529" spans="41:44" ht="12.75">
      <c r="AO529" s="389"/>
      <c r="AR529" s="404"/>
    </row>
    <row r="530" spans="41:44" ht="12.75">
      <c r="AO530" s="389"/>
      <c r="AR530" s="404"/>
    </row>
    <row r="531" ht="12.75">
      <c r="AR531" s="404"/>
    </row>
    <row r="532" ht="12.75">
      <c r="AR532" s="404"/>
    </row>
    <row r="533" ht="12.75">
      <c r="AR533" s="404"/>
    </row>
    <row r="534" ht="12.75">
      <c r="AR534" s="404"/>
    </row>
    <row r="535" ht="12.75">
      <c r="AR535" s="404"/>
    </row>
    <row r="536" ht="12.75">
      <c r="AR536" s="404"/>
    </row>
    <row r="537" ht="12.75">
      <c r="AR537" s="404"/>
    </row>
    <row r="538" ht="12.75">
      <c r="AR538" s="404"/>
    </row>
    <row r="539" ht="12.75">
      <c r="AR539" s="404"/>
    </row>
    <row r="540" ht="12.75">
      <c r="AR540" s="404"/>
    </row>
    <row r="541" ht="12.75">
      <c r="AR541" s="404"/>
    </row>
    <row r="542" ht="12.75">
      <c r="AR542" s="404"/>
    </row>
    <row r="543" ht="12.75">
      <c r="AR543" s="404"/>
    </row>
    <row r="544" ht="12.75">
      <c r="AR544" s="404"/>
    </row>
    <row r="545" ht="12.75">
      <c r="AR545" s="404"/>
    </row>
    <row r="546" ht="12.75">
      <c r="AR546" s="404"/>
    </row>
    <row r="547" ht="12.75">
      <c r="AR547" s="404"/>
    </row>
    <row r="548" ht="12.75">
      <c r="AR548" s="404"/>
    </row>
    <row r="549" ht="12.75">
      <c r="AR549" s="404"/>
    </row>
    <row r="550" ht="12.75">
      <c r="AR550" s="404"/>
    </row>
    <row r="551" ht="12.75">
      <c r="AR551" s="404"/>
    </row>
    <row r="552" ht="12.75">
      <c r="AR552" s="404"/>
    </row>
    <row r="553" ht="12.75">
      <c r="AR553" s="404"/>
    </row>
    <row r="554" ht="12.75">
      <c r="AR554" s="404"/>
    </row>
    <row r="555" ht="12.75">
      <c r="AR555" s="404"/>
    </row>
    <row r="556" ht="12.75">
      <c r="AR556" s="404"/>
    </row>
    <row r="557" ht="12.75">
      <c r="AR557" s="404"/>
    </row>
    <row r="558" ht="12.75">
      <c r="AR558" s="404"/>
    </row>
    <row r="559" ht="12.75">
      <c r="AR559" s="404"/>
    </row>
    <row r="560" ht="12.75">
      <c r="AR560" s="404"/>
    </row>
    <row r="561" ht="12.75">
      <c r="AR561" s="404"/>
    </row>
    <row r="562" ht="12.75">
      <c r="AR562" s="404"/>
    </row>
    <row r="563" ht="12.75">
      <c r="AR563" s="404"/>
    </row>
    <row r="564" ht="12.75">
      <c r="AR564" s="404"/>
    </row>
    <row r="565" ht="12.75">
      <c r="AR565" s="404"/>
    </row>
    <row r="566" ht="12.75">
      <c r="AR566" s="404"/>
    </row>
    <row r="567" ht="12.75">
      <c r="AR567" s="404"/>
    </row>
    <row r="568" ht="12.75">
      <c r="AR568" s="404"/>
    </row>
    <row r="569" ht="12.75">
      <c r="AR569" s="404"/>
    </row>
    <row r="570" ht="12.75">
      <c r="AR570" s="404"/>
    </row>
    <row r="571" ht="12.75">
      <c r="AR571" s="404"/>
    </row>
    <row r="572" ht="12.75">
      <c r="AR572" s="404"/>
    </row>
    <row r="573" ht="12.75">
      <c r="AR573" s="404"/>
    </row>
    <row r="574" ht="12.75">
      <c r="AR574" s="404"/>
    </row>
    <row r="575" ht="12.75">
      <c r="AR575" s="404"/>
    </row>
    <row r="576" ht="12.75">
      <c r="AR576" s="404"/>
    </row>
    <row r="577" ht="12.75">
      <c r="AR577" s="404"/>
    </row>
    <row r="578" ht="12.75">
      <c r="AR578" s="404"/>
    </row>
    <row r="579" ht="12.75">
      <c r="AR579" s="404"/>
    </row>
    <row r="580" ht="12.75">
      <c r="AR580" s="404"/>
    </row>
    <row r="581" ht="12.75">
      <c r="AR581" s="404"/>
    </row>
    <row r="582" ht="12.75">
      <c r="AR582" s="404"/>
    </row>
    <row r="583" ht="12.75">
      <c r="AR583" s="404"/>
    </row>
    <row r="584" ht="12.75">
      <c r="AR584" s="404"/>
    </row>
    <row r="585" ht="12.75">
      <c r="AR585" s="404"/>
    </row>
    <row r="586" ht="12.75">
      <c r="AR586" s="404"/>
    </row>
    <row r="587" ht="12.75">
      <c r="AR587" s="404"/>
    </row>
    <row r="588" ht="12.75">
      <c r="AR588" s="404"/>
    </row>
    <row r="589" ht="12.75">
      <c r="AR589" s="404"/>
    </row>
    <row r="590" ht="12.75">
      <c r="AR590" s="404"/>
    </row>
    <row r="591" ht="12.75">
      <c r="AR591" s="404"/>
    </row>
    <row r="592" ht="12.75">
      <c r="AR592" s="404"/>
    </row>
    <row r="593" ht="12.75">
      <c r="AR593" s="404"/>
    </row>
    <row r="594" ht="12.75">
      <c r="AR594" s="404"/>
    </row>
    <row r="595" ht="12.75">
      <c r="AR595" s="404"/>
    </row>
    <row r="596" ht="12.75">
      <c r="AR596" s="404"/>
    </row>
    <row r="597" ht="12.75">
      <c r="AR597" s="404"/>
    </row>
    <row r="598" ht="12.75">
      <c r="AR598" s="404"/>
    </row>
    <row r="599" ht="12.75">
      <c r="AR599" s="404"/>
    </row>
    <row r="600" ht="12.75">
      <c r="AR600" s="404"/>
    </row>
    <row r="601" ht="12.75">
      <c r="AR601" s="404"/>
    </row>
    <row r="602" ht="12.75">
      <c r="AR602" s="404"/>
    </row>
    <row r="603" ht="12.75">
      <c r="AR603" s="404"/>
    </row>
    <row r="604" ht="12.75">
      <c r="AR604" s="404"/>
    </row>
    <row r="605" ht="12.75">
      <c r="AR605" s="404"/>
    </row>
    <row r="606" ht="12.75">
      <c r="AR606" s="404"/>
    </row>
    <row r="607" ht="12.75">
      <c r="AR607" s="404"/>
    </row>
    <row r="608" ht="12.75">
      <c r="AR608" s="404"/>
    </row>
    <row r="609" ht="12.75">
      <c r="AR609" s="404"/>
    </row>
    <row r="610" ht="12.75">
      <c r="AR610" s="404"/>
    </row>
    <row r="611" ht="12.75">
      <c r="AR611" s="404"/>
    </row>
    <row r="612" ht="12.75">
      <c r="AR612" s="404"/>
    </row>
    <row r="613" ht="12.75">
      <c r="AR613" s="404"/>
    </row>
    <row r="614" ht="12.75">
      <c r="AR614" s="404"/>
    </row>
    <row r="615" ht="12.75">
      <c r="AR615" s="404"/>
    </row>
    <row r="616" ht="12.75">
      <c r="AR616" s="404"/>
    </row>
    <row r="617" ht="12.75">
      <c r="AR617" s="404"/>
    </row>
    <row r="618" ht="12.75">
      <c r="AR618" s="404"/>
    </row>
    <row r="619" ht="12.75">
      <c r="AR619" s="404"/>
    </row>
    <row r="620" ht="12.75">
      <c r="AR620" s="404"/>
    </row>
    <row r="621" ht="12.75">
      <c r="AR621" s="404"/>
    </row>
    <row r="622" ht="12.75">
      <c r="AR622" s="404"/>
    </row>
    <row r="623" ht="12.75">
      <c r="AR623" s="404"/>
    </row>
    <row r="624" ht="12.75">
      <c r="AR624" s="404"/>
    </row>
    <row r="625" ht="12.75">
      <c r="AR625" s="404"/>
    </row>
    <row r="626" ht="12.75">
      <c r="AR626" s="404"/>
    </row>
    <row r="627" ht="12.75">
      <c r="AR627" s="404"/>
    </row>
    <row r="628" ht="12.75">
      <c r="AR628" s="404"/>
    </row>
    <row r="629" ht="12.75">
      <c r="AR629" s="404"/>
    </row>
    <row r="630" ht="12.75">
      <c r="AR630" s="404"/>
    </row>
    <row r="631" ht="12.75">
      <c r="AR631" s="404"/>
    </row>
    <row r="632" ht="12.75">
      <c r="AR632" s="404"/>
    </row>
    <row r="633" ht="12.75">
      <c r="AR633" s="404"/>
    </row>
    <row r="634" ht="12.75">
      <c r="AR634" s="404"/>
    </row>
    <row r="635" ht="12.75">
      <c r="AR635" s="404"/>
    </row>
    <row r="636" ht="12.75">
      <c r="AR636" s="404"/>
    </row>
    <row r="637" ht="12.75">
      <c r="AR637" s="404"/>
    </row>
    <row r="638" ht="12.75">
      <c r="AR638" s="404"/>
    </row>
    <row r="639" ht="12.75">
      <c r="AR639" s="404"/>
    </row>
    <row r="640" ht="12.75">
      <c r="AR640" s="404"/>
    </row>
    <row r="641" ht="12.75">
      <c r="AR641" s="404"/>
    </row>
    <row r="642" ht="12.75">
      <c r="AR642" s="404"/>
    </row>
    <row r="643" ht="12.75">
      <c r="AR643" s="404"/>
    </row>
    <row r="644" ht="12.75">
      <c r="AR644" s="404"/>
    </row>
    <row r="645" ht="12.75">
      <c r="AR645" s="404"/>
    </row>
    <row r="646" ht="12.75">
      <c r="AR646" s="404"/>
    </row>
    <row r="647" ht="12.75">
      <c r="AR647" s="404"/>
    </row>
    <row r="648" ht="12.75">
      <c r="AR648" s="404"/>
    </row>
    <row r="649" ht="12.75">
      <c r="AR649" s="404"/>
    </row>
    <row r="650" ht="12.75">
      <c r="AR650" s="404"/>
    </row>
    <row r="651" ht="12.75">
      <c r="AR651" s="404"/>
    </row>
    <row r="652" ht="12.75">
      <c r="AR652" s="404"/>
    </row>
    <row r="653" ht="12.75">
      <c r="AR653" s="404"/>
    </row>
    <row r="654" ht="12.75">
      <c r="AR654" s="404"/>
    </row>
    <row r="655" ht="12.75">
      <c r="AR655" s="404"/>
    </row>
  </sheetData>
  <mergeCells count="143">
    <mergeCell ref="AI331:AI333"/>
    <mergeCell ref="AJ331:AJ333"/>
    <mergeCell ref="AK331:AK333"/>
    <mergeCell ref="AI334:AI336"/>
    <mergeCell ref="AJ334:AJ336"/>
    <mergeCell ref="AK334:AK336"/>
    <mergeCell ref="H239:I239"/>
    <mergeCell ref="H235:I235"/>
    <mergeCell ref="H236:I236"/>
    <mergeCell ref="H237:I237"/>
    <mergeCell ref="H238:I238"/>
    <mergeCell ref="H231:I231"/>
    <mergeCell ref="H232:I232"/>
    <mergeCell ref="H233:I233"/>
    <mergeCell ref="H234:I234"/>
    <mergeCell ref="H227:I227"/>
    <mergeCell ref="H228:I228"/>
    <mergeCell ref="H229:I229"/>
    <mergeCell ref="H230:I230"/>
    <mergeCell ref="H223:I223"/>
    <mergeCell ref="H224:I224"/>
    <mergeCell ref="H225:I225"/>
    <mergeCell ref="H226:I226"/>
    <mergeCell ref="H219:I219"/>
    <mergeCell ref="H220:I220"/>
    <mergeCell ref="H221:I221"/>
    <mergeCell ref="H222:I222"/>
    <mergeCell ref="H215:I215"/>
    <mergeCell ref="H216:I216"/>
    <mergeCell ref="H217:I217"/>
    <mergeCell ref="H218:I218"/>
    <mergeCell ref="H211:I211"/>
    <mergeCell ref="H212:I212"/>
    <mergeCell ref="H213:I213"/>
    <mergeCell ref="H214:I214"/>
    <mergeCell ref="H209:I209"/>
    <mergeCell ref="H210:I210"/>
    <mergeCell ref="G205:H205"/>
    <mergeCell ref="I205:K205"/>
    <mergeCell ref="H203:I203"/>
    <mergeCell ref="H199:I199"/>
    <mergeCell ref="H195:I195"/>
    <mergeCell ref="H191:I191"/>
    <mergeCell ref="H187:I187"/>
    <mergeCell ref="H183:I183"/>
    <mergeCell ref="H179:I179"/>
    <mergeCell ref="H175:I175"/>
    <mergeCell ref="H171:I171"/>
    <mergeCell ref="H167:I167"/>
    <mergeCell ref="H163:I163"/>
    <mergeCell ref="H159:I159"/>
    <mergeCell ref="H154:I154"/>
    <mergeCell ref="H155:I155"/>
    <mergeCell ref="H150:I150"/>
    <mergeCell ref="H146:I146"/>
    <mergeCell ref="H133:I133"/>
    <mergeCell ref="H134:I134"/>
    <mergeCell ref="G142:H142"/>
    <mergeCell ref="I142:K142"/>
    <mergeCell ref="H129:I129"/>
    <mergeCell ref="H130:I130"/>
    <mergeCell ref="H131:I131"/>
    <mergeCell ref="H132:I132"/>
    <mergeCell ref="H125:I125"/>
    <mergeCell ref="H126:I126"/>
    <mergeCell ref="H127:I127"/>
    <mergeCell ref="H128:I128"/>
    <mergeCell ref="H121:I121"/>
    <mergeCell ref="H122:I122"/>
    <mergeCell ref="H123:I123"/>
    <mergeCell ref="H124:I124"/>
    <mergeCell ref="H117:I117"/>
    <mergeCell ref="H118:I118"/>
    <mergeCell ref="H119:I119"/>
    <mergeCell ref="H120:I120"/>
    <mergeCell ref="H113:I113"/>
    <mergeCell ref="H114:I114"/>
    <mergeCell ref="H115:I115"/>
    <mergeCell ref="H116:I116"/>
    <mergeCell ref="H109:I109"/>
    <mergeCell ref="H110:I110"/>
    <mergeCell ref="H111:I111"/>
    <mergeCell ref="H112:I112"/>
    <mergeCell ref="H105:I105"/>
    <mergeCell ref="H106:I106"/>
    <mergeCell ref="H107:I107"/>
    <mergeCell ref="H108:I108"/>
    <mergeCell ref="H101:I101"/>
    <mergeCell ref="H102:I102"/>
    <mergeCell ref="H103:I103"/>
    <mergeCell ref="H104:I104"/>
    <mergeCell ref="H97:I97"/>
    <mergeCell ref="H98:I98"/>
    <mergeCell ref="H99:I99"/>
    <mergeCell ref="H100:I100"/>
    <mergeCell ref="H93:I93"/>
    <mergeCell ref="H94:I94"/>
    <mergeCell ref="H95:I95"/>
    <mergeCell ref="H96:I96"/>
    <mergeCell ref="H89:I89"/>
    <mergeCell ref="H90:I90"/>
    <mergeCell ref="H91:I91"/>
    <mergeCell ref="H92:I92"/>
    <mergeCell ref="H85:I85"/>
    <mergeCell ref="H86:I86"/>
    <mergeCell ref="H87:I87"/>
    <mergeCell ref="H88:I88"/>
    <mergeCell ref="H81:I81"/>
    <mergeCell ref="H82:I82"/>
    <mergeCell ref="H83:I83"/>
    <mergeCell ref="H84:I84"/>
    <mergeCell ref="H77:I77"/>
    <mergeCell ref="H76:I76"/>
    <mergeCell ref="H71:I71"/>
    <mergeCell ref="G72:J72"/>
    <mergeCell ref="H55:I55"/>
    <mergeCell ref="H56:I56"/>
    <mergeCell ref="H67:I67"/>
    <mergeCell ref="H62:I62"/>
    <mergeCell ref="A237:D237"/>
    <mergeCell ref="H15:I15"/>
    <mergeCell ref="H38:I38"/>
    <mergeCell ref="H37:I37"/>
    <mergeCell ref="H32:I32"/>
    <mergeCell ref="H27:I27"/>
    <mergeCell ref="H28:I28"/>
    <mergeCell ref="H51:I51"/>
    <mergeCell ref="H47:I47"/>
    <mergeCell ref="H42:I42"/>
    <mergeCell ref="A204:C204"/>
    <mergeCell ref="A67:D67"/>
    <mergeCell ref="A139:D139"/>
    <mergeCell ref="A202:D202"/>
    <mergeCell ref="AQ175:AQ176"/>
    <mergeCell ref="AQ177:AQ179"/>
    <mergeCell ref="A6:C6"/>
    <mergeCell ref="A69:C69"/>
    <mergeCell ref="A141:C141"/>
    <mergeCell ref="H23:I23"/>
    <mergeCell ref="H19:I19"/>
    <mergeCell ref="H43:I43"/>
    <mergeCell ref="H60:I60"/>
    <mergeCell ref="H61:I61"/>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2007-07-11T19:20:05Z</cp:lastPrinted>
  <dcterms:created xsi:type="dcterms:W3CDTF">1996-10-14T23:33:28Z</dcterms:created>
  <dcterms:modified xsi:type="dcterms:W3CDTF">2007-07-25T08:44:01Z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