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<sst xmlns="http://schemas.openxmlformats.org/spreadsheetml/2006/main" count="1778" uniqueCount="942">
  <si>
    <t>ratai</t>
  </si>
  <si>
    <t>1-o rato ilgis</t>
  </si>
  <si>
    <r>
      <t>1</t>
    </r>
    <r>
      <rPr>
        <sz val="8"/>
        <rFont val="Arial"/>
        <family val="2"/>
      </rPr>
      <t>ratas ir0,123</t>
    </r>
  </si>
  <si>
    <r>
      <t>2</t>
    </r>
    <r>
      <rPr>
        <sz val="8"/>
        <rFont val="Arial"/>
        <family val="2"/>
      </rPr>
      <t>ratas ir0,123</t>
    </r>
  </si>
  <si>
    <t>spalvota</t>
  </si>
  <si>
    <t>lieka 5 km-fin:</t>
  </si>
  <si>
    <t>start-finiš.</t>
  </si>
  <si>
    <t>Nida</t>
  </si>
  <si>
    <t xml:space="preserve">   2006.09.30</t>
  </si>
  <si>
    <t xml:space="preserve">              21,097km</t>
  </si>
  <si>
    <t>Vieta</t>
  </si>
  <si>
    <t>Vardas</t>
  </si>
  <si>
    <t>Pavardė</t>
  </si>
  <si>
    <t>Gimimo</t>
  </si>
  <si>
    <t>data</t>
  </si>
  <si>
    <t>Miestas</t>
  </si>
  <si>
    <t>Klubas</t>
  </si>
  <si>
    <t>Laikas</t>
  </si>
  <si>
    <t>grupėje</t>
  </si>
  <si>
    <t>Tomas</t>
  </si>
  <si>
    <t>Venckūnas</t>
  </si>
  <si>
    <t>03/05/1977</t>
  </si>
  <si>
    <t>Kaunas</t>
  </si>
  <si>
    <t>V-1</t>
  </si>
  <si>
    <t>Aurimas</t>
  </si>
  <si>
    <t>Skinulis</t>
  </si>
  <si>
    <t>12/06/1982</t>
  </si>
  <si>
    <t>Kėdainiai</t>
  </si>
  <si>
    <t>V-2</t>
  </si>
  <si>
    <t>Andrey</t>
  </si>
  <si>
    <t>Ivanov</t>
  </si>
  <si>
    <t>27/11/1975</t>
  </si>
  <si>
    <t>Rusija</t>
  </si>
  <si>
    <t>V-3</t>
  </si>
  <si>
    <t>Gudaitis</t>
  </si>
  <si>
    <t>11/03/1986</t>
  </si>
  <si>
    <t>BMK</t>
  </si>
  <si>
    <t>V-4</t>
  </si>
  <si>
    <t>Matijošius</t>
  </si>
  <si>
    <t>29/09/1984</t>
  </si>
  <si>
    <t>Vilnius</t>
  </si>
  <si>
    <t>"Baltai"</t>
  </si>
  <si>
    <t>V-5</t>
  </si>
  <si>
    <t>Petras</t>
  </si>
  <si>
    <t>Pranckūnas</t>
  </si>
  <si>
    <t>06/09/1969</t>
  </si>
  <si>
    <t>"Inžinerija"</t>
  </si>
  <si>
    <t>V-6</t>
  </si>
  <si>
    <t>Alfonsas</t>
  </si>
  <si>
    <t>Kazlauskas</t>
  </si>
  <si>
    <t>22/10/1961</t>
  </si>
  <si>
    <t>Kauno raj.</t>
  </si>
  <si>
    <t>"Pilėnai"</t>
  </si>
  <si>
    <t>V45-1</t>
  </si>
  <si>
    <t>Agnius</t>
  </si>
  <si>
    <t>Čiapas</t>
  </si>
  <si>
    <t>21/03/1983</t>
  </si>
  <si>
    <t>Klaipėda</t>
  </si>
  <si>
    <t>"Maratonas"</t>
  </si>
  <si>
    <t>V-7</t>
  </si>
  <si>
    <t>Andreij</t>
  </si>
  <si>
    <t>Jegorov</t>
  </si>
  <si>
    <t>03/08/1987</t>
  </si>
  <si>
    <t>Nida/Vilnius</t>
  </si>
  <si>
    <t>VJ-1</t>
  </si>
  <si>
    <t>Dainius</t>
  </si>
  <si>
    <t>Gorskis</t>
  </si>
  <si>
    <t>05/07/1968</t>
  </si>
  <si>
    <t>Panevėžys</t>
  </si>
  <si>
    <t>V-8</t>
  </si>
  <si>
    <t>Rafael</t>
  </si>
  <si>
    <t>Gašimov</t>
  </si>
  <si>
    <t>17/12/1972</t>
  </si>
  <si>
    <t>V-9</t>
  </si>
  <si>
    <t>Viktoras</t>
  </si>
  <si>
    <t>Mažeika</t>
  </si>
  <si>
    <t>20/10/1984</t>
  </si>
  <si>
    <t>KTU</t>
  </si>
  <si>
    <t>V-10</t>
  </si>
  <si>
    <t>Andrius</t>
  </si>
  <si>
    <t>Ramonas</t>
  </si>
  <si>
    <t>01/01/1982</t>
  </si>
  <si>
    <t>V-11</t>
  </si>
  <si>
    <t>Tadas</t>
  </si>
  <si>
    <t>Ignatavičius</t>
  </si>
  <si>
    <t>26/05/1984</t>
  </si>
  <si>
    <t>V-12</t>
  </si>
  <si>
    <t>Remigijus</t>
  </si>
  <si>
    <t>Kančys</t>
  </si>
  <si>
    <t>17/07/1987</t>
  </si>
  <si>
    <t>Alytus</t>
  </si>
  <si>
    <t>"Dzūkija"</t>
  </si>
  <si>
    <t>VJ-2</t>
  </si>
  <si>
    <t>Saulius</t>
  </si>
  <si>
    <t>Janonis</t>
  </si>
  <si>
    <t>24/08/1983</t>
  </si>
  <si>
    <t>Žiežmariai</t>
  </si>
  <si>
    <t>BK "Kertus"</t>
  </si>
  <si>
    <t>V-13</t>
  </si>
  <si>
    <t>Rasa</t>
  </si>
  <si>
    <t>Drazdauskaitė</t>
  </si>
  <si>
    <t>20/03/1981</t>
  </si>
  <si>
    <t>Šiauliai</t>
  </si>
  <si>
    <t>"Daisotra"</t>
  </si>
  <si>
    <t>M-1</t>
  </si>
  <si>
    <t>Ričardas</t>
  </si>
  <si>
    <t>Rekst</t>
  </si>
  <si>
    <t>10/10/1987</t>
  </si>
  <si>
    <t>"Interwalk"</t>
  </si>
  <si>
    <t>VJ-3</t>
  </si>
  <si>
    <t>Aidas</t>
  </si>
  <si>
    <t>Ardzijauskas</t>
  </si>
  <si>
    <t>06/02/1971</t>
  </si>
  <si>
    <t>"Florijonas"</t>
  </si>
  <si>
    <t>V-14</t>
  </si>
  <si>
    <t>Antanas</t>
  </si>
  <si>
    <t>Žukauskas</t>
  </si>
  <si>
    <t>12/04/1980</t>
  </si>
  <si>
    <t>Jonava</t>
  </si>
  <si>
    <t>V-15</t>
  </si>
  <si>
    <t>Darius</t>
  </si>
  <si>
    <t>Čižas</t>
  </si>
  <si>
    <t>18/04/1987</t>
  </si>
  <si>
    <t>VJ-4</t>
  </si>
  <si>
    <t>Gytė</t>
  </si>
  <si>
    <t>Norgelienė</t>
  </si>
  <si>
    <t>20/01/1972</t>
  </si>
  <si>
    <t>M-2</t>
  </si>
  <si>
    <t>Artūras</t>
  </si>
  <si>
    <t>Meška</t>
  </si>
  <si>
    <t>21/08/1987</t>
  </si>
  <si>
    <t>Pasvalys</t>
  </si>
  <si>
    <t>BK "Vėtra"</t>
  </si>
  <si>
    <t>VJ-5</t>
  </si>
  <si>
    <t>Paulius</t>
  </si>
  <si>
    <t>Kovarskas</t>
  </si>
  <si>
    <t>05/09/1988</t>
  </si>
  <si>
    <t>KKSC</t>
  </si>
  <si>
    <t>VJ-6</t>
  </si>
  <si>
    <t>Eglė</t>
  </si>
  <si>
    <t>Krištaponytė</t>
  </si>
  <si>
    <t>05/05/1986</t>
  </si>
  <si>
    <t>M-3</t>
  </si>
  <si>
    <t>Mindaugas</t>
  </si>
  <si>
    <t>Dinda</t>
  </si>
  <si>
    <t>11/09/1955</t>
  </si>
  <si>
    <t>V50-1</t>
  </si>
  <si>
    <t>Viktor</t>
  </si>
  <si>
    <t>Mitušov</t>
  </si>
  <si>
    <t>21/01/1979</t>
  </si>
  <si>
    <t>"Žalieji ežerai"</t>
  </si>
  <si>
    <t>V-16</t>
  </si>
  <si>
    <t>Albertas</t>
  </si>
  <si>
    <t>Lakštauskas</t>
  </si>
  <si>
    <t>10/05/1974</t>
  </si>
  <si>
    <t>Žasliai</t>
  </si>
  <si>
    <t>V-17</t>
  </si>
  <si>
    <t>Vilmantas</t>
  </si>
  <si>
    <t>Audzijonis</t>
  </si>
  <si>
    <t>24/11/1969</t>
  </si>
  <si>
    <t>V-18</t>
  </si>
  <si>
    <t>Vladas</t>
  </si>
  <si>
    <t>Navagrudskas</t>
  </si>
  <si>
    <t>15/08/1966</t>
  </si>
  <si>
    <t>V40-1</t>
  </si>
  <si>
    <t>Dmitrij</t>
  </si>
  <si>
    <t>Cindarov</t>
  </si>
  <si>
    <t>10/11/1985</t>
  </si>
  <si>
    <t>V-19</t>
  </si>
  <si>
    <t>Modesta</t>
  </si>
  <si>
    <t>Drungelienė</t>
  </si>
  <si>
    <t>14/06/1972</t>
  </si>
  <si>
    <t>M-4</t>
  </si>
  <si>
    <t>Arūnas</t>
  </si>
  <si>
    <t>Sičiūnas</t>
  </si>
  <si>
    <t>21/06/1964</t>
  </si>
  <si>
    <t>V40-2</t>
  </si>
  <si>
    <t>Raimundas</t>
  </si>
  <si>
    <t>Soroka</t>
  </si>
  <si>
    <t>18/12/1959</t>
  </si>
  <si>
    <t>V45-2</t>
  </si>
  <si>
    <t>Klebauskas</t>
  </si>
  <si>
    <t>14/03/1962</t>
  </si>
  <si>
    <t>V40-3</t>
  </si>
  <si>
    <t>Rytis</t>
  </si>
  <si>
    <t>Jakučionis</t>
  </si>
  <si>
    <t>15/05/1985</t>
  </si>
  <si>
    <t>V-20</t>
  </si>
  <si>
    <t>Jonas</t>
  </si>
  <si>
    <t>Balčiūnas</t>
  </si>
  <si>
    <t>20/10/1983</t>
  </si>
  <si>
    <t>V-21</t>
  </si>
  <si>
    <t>Almantas</t>
  </si>
  <si>
    <t>Jarockis</t>
  </si>
  <si>
    <t>27/11/1960</t>
  </si>
  <si>
    <t>Elektrėnai</t>
  </si>
  <si>
    <t>V45-3</t>
  </si>
  <si>
    <t>Gedas</t>
  </si>
  <si>
    <t>Jakubavičius</t>
  </si>
  <si>
    <t>10/09/1975</t>
  </si>
  <si>
    <t>"Akvaera"</t>
  </si>
  <si>
    <t>V-22</t>
  </si>
  <si>
    <t>Ignas</t>
  </si>
  <si>
    <t>Staškevičius</t>
  </si>
  <si>
    <t>07/05/1970</t>
  </si>
  <si>
    <t>V-23</t>
  </si>
  <si>
    <t>Zenonas</t>
  </si>
  <si>
    <t>Balčiauskas</t>
  </si>
  <si>
    <t>10/08/1954</t>
  </si>
  <si>
    <t>V50-2</t>
  </si>
  <si>
    <t>Marius</t>
  </si>
  <si>
    <t>Vaišvilas</t>
  </si>
  <si>
    <t>05/08/1988</t>
  </si>
  <si>
    <t>SC "Viesulas"</t>
  </si>
  <si>
    <t>VJ-7</t>
  </si>
  <si>
    <t>Garmus</t>
  </si>
  <si>
    <t>18/11/1981</t>
  </si>
  <si>
    <t>V-24</t>
  </si>
  <si>
    <t>Povilas</t>
  </si>
  <si>
    <t>Rakštikas</t>
  </si>
  <si>
    <t>15/01/1943</t>
  </si>
  <si>
    <t>V60-1</t>
  </si>
  <si>
    <t>Regina</t>
  </si>
  <si>
    <t>Čistiakova</t>
  </si>
  <si>
    <t>07/11/1961</t>
  </si>
  <si>
    <t>BK "Stajeris"</t>
  </si>
  <si>
    <t>M45-1</t>
  </si>
  <si>
    <t>Algimantas</t>
  </si>
  <si>
    <t>Vasiliauskas</t>
  </si>
  <si>
    <t>/1959</t>
  </si>
  <si>
    <t>N.Akmenė</t>
  </si>
  <si>
    <t>V45-4</t>
  </si>
  <si>
    <t>Benediktas</t>
  </si>
  <si>
    <t>Šveikauskas</t>
  </si>
  <si>
    <t>05/02/1960</t>
  </si>
  <si>
    <t>V45-5</t>
  </si>
  <si>
    <t>Vaclovas</t>
  </si>
  <si>
    <t>Mykolaitis</t>
  </si>
  <si>
    <t>/1955</t>
  </si>
  <si>
    <t>V50-3</t>
  </si>
  <si>
    <t>Justina</t>
  </si>
  <si>
    <t>Jackutė</t>
  </si>
  <si>
    <t>19/04/1986</t>
  </si>
  <si>
    <t>M-5</t>
  </si>
  <si>
    <t>Balčius</t>
  </si>
  <si>
    <t>17/02/1958</t>
  </si>
  <si>
    <t>V45-6</t>
  </si>
  <si>
    <t>Rolandas</t>
  </si>
  <si>
    <t>Kazlas</t>
  </si>
  <si>
    <t>11/05/1969</t>
  </si>
  <si>
    <t>V-25</t>
  </si>
  <si>
    <t>Markaitis</t>
  </si>
  <si>
    <t>02/06/1951</t>
  </si>
  <si>
    <t>Skuodas</t>
  </si>
  <si>
    <t>V55-1</t>
  </si>
  <si>
    <t>Vansevičius</t>
  </si>
  <si>
    <t>07/08/1957</t>
  </si>
  <si>
    <t>V45-7</t>
  </si>
  <si>
    <t>Vilija</t>
  </si>
  <si>
    <t>Damašickienė</t>
  </si>
  <si>
    <t>15/08/1961</t>
  </si>
  <si>
    <t>M45-2</t>
  </si>
  <si>
    <t>Andrej</t>
  </si>
  <si>
    <t>Naubetchanov</t>
  </si>
  <si>
    <t>/1969</t>
  </si>
  <si>
    <t>Mažeikiai</t>
  </si>
  <si>
    <t>V-26</t>
  </si>
  <si>
    <t>Romas</t>
  </si>
  <si>
    <t>Jasinskas</t>
  </si>
  <si>
    <t>06/04/1944</t>
  </si>
  <si>
    <t>"Rambynas"</t>
  </si>
  <si>
    <t>V60-2</t>
  </si>
  <si>
    <t>Irina</t>
  </si>
  <si>
    <t>Reutovich</t>
  </si>
  <si>
    <t>21/01/1950</t>
  </si>
  <si>
    <t>M55-1</t>
  </si>
  <si>
    <t>Šerepėka</t>
  </si>
  <si>
    <t>11/09/1984</t>
  </si>
  <si>
    <t>V-27</t>
  </si>
  <si>
    <t>Aurelija</t>
  </si>
  <si>
    <t>Ručinskaitė</t>
  </si>
  <si>
    <t>10/07/1983</t>
  </si>
  <si>
    <t>M-6</t>
  </si>
  <si>
    <t>Piotr</t>
  </si>
  <si>
    <t>Silkin</t>
  </si>
  <si>
    <t>06/07/1941</t>
  </si>
  <si>
    <t>Kretinga</t>
  </si>
  <si>
    <t>V65-1</t>
  </si>
  <si>
    <t>Cyril</t>
  </si>
  <si>
    <t>Rousseau</t>
  </si>
  <si>
    <t>/1973</t>
  </si>
  <si>
    <t>Prancūzija</t>
  </si>
  <si>
    <t>V-28</t>
  </si>
  <si>
    <t>Rugys</t>
  </si>
  <si>
    <t>05/05/1966</t>
  </si>
  <si>
    <t>V40-4</t>
  </si>
  <si>
    <t>Donatas</t>
  </si>
  <si>
    <t>15/02/1958</t>
  </si>
  <si>
    <t>V45-8</t>
  </si>
  <si>
    <t>Edwin</t>
  </si>
  <si>
    <t>Enns</t>
  </si>
  <si>
    <t>/1946</t>
  </si>
  <si>
    <t>Kanada</t>
  </si>
  <si>
    <t>V60-3</t>
  </si>
  <si>
    <t>Vytenis</t>
  </si>
  <si>
    <t>Lazauskas</t>
  </si>
  <si>
    <t>24/10/1980</t>
  </si>
  <si>
    <t>V-29</t>
  </si>
  <si>
    <t>Stasys</t>
  </si>
  <si>
    <t>Bagvila</t>
  </si>
  <si>
    <t>05/10/1948</t>
  </si>
  <si>
    <t>"Stajeris"</t>
  </si>
  <si>
    <t>V55-2</t>
  </si>
  <si>
    <t>Kazimieras</t>
  </si>
  <si>
    <t>Petruškevičius</t>
  </si>
  <si>
    <t>20/08/1959</t>
  </si>
  <si>
    <t>V45-9</t>
  </si>
  <si>
    <t>Aušra</t>
  </si>
  <si>
    <t>Kavaliauskienė</t>
  </si>
  <si>
    <t>24/03/1964</t>
  </si>
  <si>
    <t>M35-1</t>
  </si>
  <si>
    <t>Vidas</t>
  </si>
  <si>
    <t>Grunda</t>
  </si>
  <si>
    <t>22/06/1972</t>
  </si>
  <si>
    <t>V-30</t>
  </si>
  <si>
    <t>Pociūnas</t>
  </si>
  <si>
    <t>13/12/1970</t>
  </si>
  <si>
    <t>V-31</t>
  </si>
  <si>
    <t>Lakavičius</t>
  </si>
  <si>
    <t>13/11/1954</t>
  </si>
  <si>
    <t>V50-4</t>
  </si>
  <si>
    <t>Albinas</t>
  </si>
  <si>
    <t>Šakalys</t>
  </si>
  <si>
    <t>05/01/1946</t>
  </si>
  <si>
    <t>"Atagaiva"</t>
  </si>
  <si>
    <t>V60-4</t>
  </si>
  <si>
    <t>Bronius</t>
  </si>
  <si>
    <t>Kazėnas</t>
  </si>
  <si>
    <t>10/12/1954</t>
  </si>
  <si>
    <t>V50-5</t>
  </si>
  <si>
    <t>Mečys</t>
  </si>
  <si>
    <t>Vaičiulis</t>
  </si>
  <si>
    <t>31/01/1943</t>
  </si>
  <si>
    <t>"Ižinerija"</t>
  </si>
  <si>
    <t>V60-5</t>
  </si>
  <si>
    <t>Jurgis</t>
  </si>
  <si>
    <t>Petkus</t>
  </si>
  <si>
    <t>17/07/1950</t>
  </si>
  <si>
    <t>Jurbarkas</t>
  </si>
  <si>
    <t>"Ežeruona"</t>
  </si>
  <si>
    <t>V55-3</t>
  </si>
  <si>
    <t>Žičkus</t>
  </si>
  <si>
    <t>29/06/1965</t>
  </si>
  <si>
    <t>V40-5</t>
  </si>
  <si>
    <t>Renatas</t>
  </si>
  <si>
    <t>Berleta</t>
  </si>
  <si>
    <t>12/10/1978</t>
  </si>
  <si>
    <t>Neringa</t>
  </si>
  <si>
    <t>V-32</t>
  </si>
  <si>
    <t>Teresė</t>
  </si>
  <si>
    <t>Bulkevičiūtė</t>
  </si>
  <si>
    <t>02/10/1956</t>
  </si>
  <si>
    <t>M45-3</t>
  </si>
  <si>
    <t>Lažinskas</t>
  </si>
  <si>
    <t>27/07/1949</t>
  </si>
  <si>
    <t>V55-4</t>
  </si>
  <si>
    <t>Giedrius</t>
  </si>
  <si>
    <t>Povilavičius</t>
  </si>
  <si>
    <t>28/10/1968</t>
  </si>
  <si>
    <t>V-33</t>
  </si>
  <si>
    <t>Michailas</t>
  </si>
  <si>
    <t>Bederštetas</t>
  </si>
  <si>
    <t>16/11/1951</t>
  </si>
  <si>
    <t>V55-5</t>
  </si>
  <si>
    <t>Kartočius</t>
  </si>
  <si>
    <t>04/05/1950</t>
  </si>
  <si>
    <t>V55-6</t>
  </si>
  <si>
    <t>20/09/1943</t>
  </si>
  <si>
    <t>V60-6</t>
  </si>
  <si>
    <t>Kristin</t>
  </si>
  <si>
    <t>Baird</t>
  </si>
  <si>
    <t>27/06/1969</t>
  </si>
  <si>
    <t>JAV</t>
  </si>
  <si>
    <t>M35-2</t>
  </si>
  <si>
    <t>Robertas</t>
  </si>
  <si>
    <t>Lisauskas</t>
  </si>
  <si>
    <t>29/07/1964</t>
  </si>
  <si>
    <t>V40-6</t>
  </si>
  <si>
    <t>Makūnas</t>
  </si>
  <si>
    <t>07/05/1953</t>
  </si>
  <si>
    <t>V50-6</t>
  </si>
  <si>
    <t>Jurijus</t>
  </si>
  <si>
    <t>Čerepovičius</t>
  </si>
  <si>
    <t>15/09/1958</t>
  </si>
  <si>
    <t>V45-10</t>
  </si>
  <si>
    <t>Janušaitis</t>
  </si>
  <si>
    <t>13/07/1944</t>
  </si>
  <si>
    <t>V60-7</t>
  </si>
  <si>
    <t>Raudonis</t>
  </si>
  <si>
    <t>06/11/1950</t>
  </si>
  <si>
    <t>V55-7</t>
  </si>
  <si>
    <t>Glinaras</t>
  </si>
  <si>
    <t>Lipskis</t>
  </si>
  <si>
    <t>04/09/1960</t>
  </si>
  <si>
    <t>V45-11</t>
  </si>
  <si>
    <t>Jurgaitis</t>
  </si>
  <si>
    <t>20/07/1970</t>
  </si>
  <si>
    <t>V-34</t>
  </si>
  <si>
    <t>Lapienė</t>
  </si>
  <si>
    <t>31/03/1971</t>
  </si>
  <si>
    <t>V-35</t>
  </si>
  <si>
    <t>Stankevičius</t>
  </si>
  <si>
    <t>12/11/1942</t>
  </si>
  <si>
    <t>V60-8</t>
  </si>
  <si>
    <t>Čirba</t>
  </si>
  <si>
    <t>01/03/1943</t>
  </si>
  <si>
    <t>V60-9</t>
  </si>
  <si>
    <t>Bronislovas</t>
  </si>
  <si>
    <t>Norvilas</t>
  </si>
  <si>
    <t>02/01/1946</t>
  </si>
  <si>
    <t>Gargždai</t>
  </si>
  <si>
    <t>SK "Ritmas"</t>
  </si>
  <si>
    <t>V60-10</t>
  </si>
  <si>
    <t>Aleksandraitis</t>
  </si>
  <si>
    <t>12/07/1946</t>
  </si>
  <si>
    <t>Kazlų Rūda</t>
  </si>
  <si>
    <t>SC</t>
  </si>
  <si>
    <t>V60-11</t>
  </si>
  <si>
    <t>Marijus</t>
  </si>
  <si>
    <t>Radavičius</t>
  </si>
  <si>
    <t>18/01/1956</t>
  </si>
  <si>
    <t>V50-7</t>
  </si>
  <si>
    <t>Egidijus</t>
  </si>
  <si>
    <t>Skirgaila</t>
  </si>
  <si>
    <t>28/12/1971</t>
  </si>
  <si>
    <t>V-36</t>
  </si>
  <si>
    <t>Kęstutis</t>
  </si>
  <si>
    <t>Rinkevičius</t>
  </si>
  <si>
    <t>24/06/1955</t>
  </si>
  <si>
    <t>V50-8</t>
  </si>
  <si>
    <t>Gintautas</t>
  </si>
  <si>
    <t>Kaiša</t>
  </si>
  <si>
    <t>20/05/1968</t>
  </si>
  <si>
    <t>V-37</t>
  </si>
  <si>
    <t>Povylius</t>
  </si>
  <si>
    <t>14/11/1963</t>
  </si>
  <si>
    <t>V40-7</t>
  </si>
  <si>
    <t>Čepulis</t>
  </si>
  <si>
    <t>22/04/1965</t>
  </si>
  <si>
    <t>V40-8</t>
  </si>
  <si>
    <t>Asta</t>
  </si>
  <si>
    <t>Bakutienė</t>
  </si>
  <si>
    <t>27/05/1971</t>
  </si>
  <si>
    <t>M35-3</t>
  </si>
  <si>
    <t>Vytautas</t>
  </si>
  <si>
    <t>Binkis</t>
  </si>
  <si>
    <t>28/09/1977</t>
  </si>
  <si>
    <t>V-38</t>
  </si>
  <si>
    <t>Gintaras</t>
  </si>
  <si>
    <t>Sviderskis</t>
  </si>
  <si>
    <t>01/04/1968</t>
  </si>
  <si>
    <t>V-39</t>
  </si>
  <si>
    <t>Žirova</t>
  </si>
  <si>
    <t>24/10/1962</t>
  </si>
  <si>
    <t>M35-4</t>
  </si>
  <si>
    <t>Rolanda</t>
  </si>
  <si>
    <t>Lukoševičienė</t>
  </si>
  <si>
    <t>08/06/1966</t>
  </si>
  <si>
    <t>M35-5</t>
  </si>
  <si>
    <t>Juozas</t>
  </si>
  <si>
    <t>Baliūnas</t>
  </si>
  <si>
    <t>15/11/1967</t>
  </si>
  <si>
    <t>V40-40</t>
  </si>
  <si>
    <t>Dalija</t>
  </si>
  <si>
    <t>Kontenienė</t>
  </si>
  <si>
    <t>14/05/1958</t>
  </si>
  <si>
    <t>M45-4</t>
  </si>
  <si>
    <t>Liudas</t>
  </si>
  <si>
    <t>Mediekša</t>
  </si>
  <si>
    <t>V50-9</t>
  </si>
  <si>
    <t>Jolanta</t>
  </si>
  <si>
    <t>Mikulėnienė</t>
  </si>
  <si>
    <t>27/05/1967</t>
  </si>
  <si>
    <t>Brigita</t>
  </si>
  <si>
    <t>Ražinskaitė</t>
  </si>
  <si>
    <t>14/04/1986</t>
  </si>
  <si>
    <t>M-7</t>
  </si>
  <si>
    <t>Kazys</t>
  </si>
  <si>
    <t>Rėklys</t>
  </si>
  <si>
    <t>17/01/1939</t>
  </si>
  <si>
    <t>V65-2</t>
  </si>
  <si>
    <t>Genadijus</t>
  </si>
  <si>
    <t>Lubovas</t>
  </si>
  <si>
    <t>03/10/1947</t>
  </si>
  <si>
    <t>V55-8</t>
  </si>
  <si>
    <t>Gaižauskas</t>
  </si>
  <si>
    <t>15/03/1938</t>
  </si>
  <si>
    <t>V65-3</t>
  </si>
  <si>
    <t>Rūta</t>
  </si>
  <si>
    <t>Barkauskaitė</t>
  </si>
  <si>
    <t>16/02/1975</t>
  </si>
  <si>
    <t>Gražina</t>
  </si>
  <si>
    <t>Padzevičienė</t>
  </si>
  <si>
    <t>05/07/1958</t>
  </si>
  <si>
    <t>M45-5</t>
  </si>
  <si>
    <t>Gediminas</t>
  </si>
  <si>
    <t>Repšys</t>
  </si>
  <si>
    <t>10/08/1977</t>
  </si>
  <si>
    <t>N</t>
  </si>
  <si>
    <t>Butrimas</t>
  </si>
  <si>
    <t>16/04/1988</t>
  </si>
  <si>
    <t>16/08/1957</t>
  </si>
  <si>
    <t>Slavinskas</t>
  </si>
  <si>
    <t>28/09/1952</t>
  </si>
  <si>
    <t>Dautartas</t>
  </si>
  <si>
    <t>25/11/1955</t>
  </si>
  <si>
    <t>Inga</t>
  </si>
  <si>
    <t>Juodeškienė</t>
  </si>
  <si>
    <t>21/10/1971</t>
  </si>
  <si>
    <t>Dalia</t>
  </si>
  <si>
    <t>Venckevičienė</t>
  </si>
  <si>
    <t>25/06/1967</t>
  </si>
  <si>
    <t>3km</t>
  </si>
  <si>
    <t>Michalkovskis</t>
  </si>
  <si>
    <t>V18-1</t>
  </si>
  <si>
    <t>Justinas</t>
  </si>
  <si>
    <t>Jonušas</t>
  </si>
  <si>
    <t>V18-2</t>
  </si>
  <si>
    <t>Kavaliauskas</t>
  </si>
  <si>
    <t>V18-3</t>
  </si>
  <si>
    <t>Modestas</t>
  </si>
  <si>
    <t>Šykšta</t>
  </si>
  <si>
    <t>V18-4</t>
  </si>
  <si>
    <t>Romanas</t>
  </si>
  <si>
    <t>Rybakovas</t>
  </si>
  <si>
    <t>Juodkrantė</t>
  </si>
  <si>
    <t>Neringos SM</t>
  </si>
  <si>
    <t>V16-1</t>
  </si>
  <si>
    <t>Kernius</t>
  </si>
  <si>
    <t>Butinas</t>
  </si>
  <si>
    <t>1989.</t>
  </si>
  <si>
    <t>V18-5</t>
  </si>
  <si>
    <t>Edikas</t>
  </si>
  <si>
    <t>Jurgulis</t>
  </si>
  <si>
    <t>V16-2</t>
  </si>
  <si>
    <t>Mantas</t>
  </si>
  <si>
    <t>Totilas</t>
  </si>
  <si>
    <t>V18-6</t>
  </si>
  <si>
    <t>Laurynas</t>
  </si>
  <si>
    <t>Ženčius</t>
  </si>
  <si>
    <t>V18-7</t>
  </si>
  <si>
    <t>Vilius</t>
  </si>
  <si>
    <t>Pamedytis</t>
  </si>
  <si>
    <t>V18-8</t>
  </si>
  <si>
    <t>Martynas</t>
  </si>
  <si>
    <t>Ambrizas</t>
  </si>
  <si>
    <t>Kaišiadorys</t>
  </si>
  <si>
    <t>V18-9</t>
  </si>
  <si>
    <t>Janulevičius</t>
  </si>
  <si>
    <t>V18-10</t>
  </si>
  <si>
    <t>Slanina</t>
  </si>
  <si>
    <t>V18-11</t>
  </si>
  <si>
    <t>Dovydas</t>
  </si>
  <si>
    <t>Momkus</t>
  </si>
  <si>
    <t>V18-12</t>
  </si>
  <si>
    <t>Monika</t>
  </si>
  <si>
    <t>Maciunaitė</t>
  </si>
  <si>
    <t>M18-1</t>
  </si>
  <si>
    <t>Černiauskas</t>
  </si>
  <si>
    <t>V16-3</t>
  </si>
  <si>
    <t>Olčauskaitė</t>
  </si>
  <si>
    <t>M18-2</t>
  </si>
  <si>
    <t>Vytis</t>
  </si>
  <si>
    <t>Merkelevičius</t>
  </si>
  <si>
    <t>V16-4</t>
  </si>
  <si>
    <t>Narutis</t>
  </si>
  <si>
    <t>Raugas</t>
  </si>
  <si>
    <t>V16-5</t>
  </si>
  <si>
    <t>Vaidas</t>
  </si>
  <si>
    <t>Venskus</t>
  </si>
  <si>
    <t>V18-13</t>
  </si>
  <si>
    <t>Šarūnas</t>
  </si>
  <si>
    <t>Sabatauskas</t>
  </si>
  <si>
    <t>V16-6</t>
  </si>
  <si>
    <t>Ašmena</t>
  </si>
  <si>
    <t>V18-14</t>
  </si>
  <si>
    <t>Dalius</t>
  </si>
  <si>
    <t>Cibulskas</t>
  </si>
  <si>
    <t>V18-15</t>
  </si>
  <si>
    <t>Vaitkevičius</t>
  </si>
  <si>
    <t>V18-16</t>
  </si>
  <si>
    <t>Nerijus</t>
  </si>
  <si>
    <t>Ruzveltas</t>
  </si>
  <si>
    <t>V16-7</t>
  </si>
  <si>
    <t>Edgaras</t>
  </si>
  <si>
    <t>Vaina</t>
  </si>
  <si>
    <t>V18-17</t>
  </si>
  <si>
    <t>V16-8</t>
  </si>
  <si>
    <t>Diana</t>
  </si>
  <si>
    <t>Martišiūtė</t>
  </si>
  <si>
    <t>M18-3</t>
  </si>
  <si>
    <t>Andrijauskas</t>
  </si>
  <si>
    <t>V16-9</t>
  </si>
  <si>
    <t>Šopa</t>
  </si>
  <si>
    <t>V16-10</t>
  </si>
  <si>
    <t>Vykintas</t>
  </si>
  <si>
    <t>V16-11</t>
  </si>
  <si>
    <t>Laimonas</t>
  </si>
  <si>
    <t>V16-12</t>
  </si>
  <si>
    <t>Stonkutė</t>
  </si>
  <si>
    <t>M18-4</t>
  </si>
  <si>
    <t>Justė</t>
  </si>
  <si>
    <t>Kacevičiūtė</t>
  </si>
  <si>
    <t>M18-5</t>
  </si>
  <si>
    <t>Tautvydas</t>
  </si>
  <si>
    <t>Jakas</t>
  </si>
  <si>
    <t>V16-13</t>
  </si>
  <si>
    <t>Raminta</t>
  </si>
  <si>
    <t>Adukaitė</t>
  </si>
  <si>
    <t>M18-6</t>
  </si>
  <si>
    <t>Irmantas</t>
  </si>
  <si>
    <t>Alionis</t>
  </si>
  <si>
    <t>V18-18</t>
  </si>
  <si>
    <t>Alina</t>
  </si>
  <si>
    <t>Ciuvikinaitė</t>
  </si>
  <si>
    <t>"Akvera"</t>
  </si>
  <si>
    <t>M18-7</t>
  </si>
  <si>
    <t>Edvinas</t>
  </si>
  <si>
    <t>V16-14</t>
  </si>
  <si>
    <t>Ramanauskas</t>
  </si>
  <si>
    <t>V16-15</t>
  </si>
  <si>
    <t>Evaldas</t>
  </si>
  <si>
    <t>V16-16</t>
  </si>
  <si>
    <t>Kazakevičius</t>
  </si>
  <si>
    <t>V18-19</t>
  </si>
  <si>
    <t>Bekešiūtė</t>
  </si>
  <si>
    <t>199011.27.</t>
  </si>
  <si>
    <t>M18-8</t>
  </si>
  <si>
    <t>Mikulėnas</t>
  </si>
  <si>
    <t xml:space="preserve">Stasys </t>
  </si>
  <si>
    <t>Nikoličius</t>
  </si>
  <si>
    <t>2km</t>
  </si>
  <si>
    <t>Ginas</t>
  </si>
  <si>
    <t>Medvedevas</t>
  </si>
  <si>
    <t>V14-1</t>
  </si>
  <si>
    <t>Banga</t>
  </si>
  <si>
    <t>Balnaitė</t>
  </si>
  <si>
    <t>1991.</t>
  </si>
  <si>
    <t>M16-1</t>
  </si>
  <si>
    <t>Mikas</t>
  </si>
  <si>
    <t>Pociunas</t>
  </si>
  <si>
    <t>V14-2</t>
  </si>
  <si>
    <t>Armonavičius</t>
  </si>
  <si>
    <t>V14-3</t>
  </si>
  <si>
    <t>Agnė</t>
  </si>
  <si>
    <t>Klebauskaitė</t>
  </si>
  <si>
    <t>M16-2</t>
  </si>
  <si>
    <t>Maša</t>
  </si>
  <si>
    <t>M16-3</t>
  </si>
  <si>
    <t>Dobrovolskytė</t>
  </si>
  <si>
    <t>1992.</t>
  </si>
  <si>
    <t>M16-4</t>
  </si>
  <si>
    <t>Grigalionis</t>
  </si>
  <si>
    <t>V14-4</t>
  </si>
  <si>
    <t>Pareigytė</t>
  </si>
  <si>
    <t>M16-5</t>
  </si>
  <si>
    <t>Riškutė</t>
  </si>
  <si>
    <t>M16-6</t>
  </si>
  <si>
    <t>Kornelijus</t>
  </si>
  <si>
    <t>Pūras</t>
  </si>
  <si>
    <t>V14-5</t>
  </si>
  <si>
    <t>Meškauskas</t>
  </si>
  <si>
    <t>V14-6</t>
  </si>
  <si>
    <t>Kulkovas</t>
  </si>
  <si>
    <t>V14-7</t>
  </si>
  <si>
    <t>Deividas</t>
  </si>
  <si>
    <t>V14-8</t>
  </si>
  <si>
    <t>Sandra</t>
  </si>
  <si>
    <t>Žalpytė</t>
  </si>
  <si>
    <t>M14-1</t>
  </si>
  <si>
    <t>Lukas</t>
  </si>
  <si>
    <t>Jarmalas</t>
  </si>
  <si>
    <t>V14-9</t>
  </si>
  <si>
    <t>Indrė</t>
  </si>
  <si>
    <t>M14-2</t>
  </si>
  <si>
    <t>Kristina</t>
  </si>
  <si>
    <t>Viršilaitė</t>
  </si>
  <si>
    <t>25.07.1991</t>
  </si>
  <si>
    <t>M16-7</t>
  </si>
  <si>
    <t>Viktorija</t>
  </si>
  <si>
    <t>Kazakevičiūtė</t>
  </si>
  <si>
    <t>M16-8</t>
  </si>
  <si>
    <t>Simas</t>
  </si>
  <si>
    <t>V14-10</t>
  </si>
  <si>
    <t>Kuznecovaitė</t>
  </si>
  <si>
    <t>M16-9</t>
  </si>
  <si>
    <t>Simona</t>
  </si>
  <si>
    <t>Dargytė</t>
  </si>
  <si>
    <t>M16-10</t>
  </si>
  <si>
    <t>M14-3</t>
  </si>
  <si>
    <t>Birgėlaitė</t>
  </si>
  <si>
    <t>M16-11</t>
  </si>
  <si>
    <t>Lena</t>
  </si>
  <si>
    <t>Tiurenkova</t>
  </si>
  <si>
    <t>M14-4</t>
  </si>
  <si>
    <t>Žydrūnė</t>
  </si>
  <si>
    <t>Kazevičiūtė</t>
  </si>
  <si>
    <t>M14-5</t>
  </si>
  <si>
    <t>Sinkevičiūtė</t>
  </si>
  <si>
    <t>M16-12</t>
  </si>
  <si>
    <t>Gimžauskaitė</t>
  </si>
  <si>
    <t>M16-13</t>
  </si>
  <si>
    <t>Gulbickas</t>
  </si>
  <si>
    <t>V14-11</t>
  </si>
  <si>
    <t>Pikturna</t>
  </si>
  <si>
    <t>V14-12</t>
  </si>
  <si>
    <t>Justas</t>
  </si>
  <si>
    <t>Lukauskas</t>
  </si>
  <si>
    <t>V14-13</t>
  </si>
  <si>
    <t>Edita</t>
  </si>
  <si>
    <t>Teišerskytė</t>
  </si>
  <si>
    <t>1994.</t>
  </si>
  <si>
    <t>M14-6</t>
  </si>
  <si>
    <t>Kavaliauskaitė</t>
  </si>
  <si>
    <t>M16-14</t>
  </si>
  <si>
    <t>Orinta</t>
  </si>
  <si>
    <t>Daugėlaitė</t>
  </si>
  <si>
    <t>M14-7</t>
  </si>
  <si>
    <t>Znaidauskaitė</t>
  </si>
  <si>
    <t>M16-15</t>
  </si>
  <si>
    <t>Erika</t>
  </si>
  <si>
    <t>Paulauskaitė</t>
  </si>
  <si>
    <t>M14-8</t>
  </si>
  <si>
    <t>Vidmantas</t>
  </si>
  <si>
    <t>Jurkus</t>
  </si>
  <si>
    <t>DK</t>
  </si>
  <si>
    <t>Adomas</t>
  </si>
  <si>
    <t>Barkauskas</t>
  </si>
  <si>
    <t>Mickevičius</t>
  </si>
  <si>
    <t>Mickūnai</t>
  </si>
  <si>
    <t>1km</t>
  </si>
  <si>
    <t>Rimantas</t>
  </si>
  <si>
    <t>V12-1</t>
  </si>
  <si>
    <t>V12-2</t>
  </si>
  <si>
    <t>Rapolas</t>
  </si>
  <si>
    <t>V12-3</t>
  </si>
  <si>
    <t>Gvidas</t>
  </si>
  <si>
    <t>V12-4</t>
  </si>
  <si>
    <t>Domas</t>
  </si>
  <si>
    <t>V12-5</t>
  </si>
  <si>
    <t>Julius</t>
  </si>
  <si>
    <t>V12-6</t>
  </si>
  <si>
    <t>Pupkus</t>
  </si>
  <si>
    <t>V12-7</t>
  </si>
  <si>
    <t>Miknevičius</t>
  </si>
  <si>
    <t>V12-8</t>
  </si>
  <si>
    <t>V12-9</t>
  </si>
  <si>
    <t>Rutkevičius</t>
  </si>
  <si>
    <t>V12-10</t>
  </si>
  <si>
    <t>Aistė</t>
  </si>
  <si>
    <t>Venckevičiūtė</t>
  </si>
  <si>
    <t>M12-1</t>
  </si>
  <si>
    <t>Lapienis</t>
  </si>
  <si>
    <t>V12-11</t>
  </si>
  <si>
    <t>Džiugas</t>
  </si>
  <si>
    <t>V12-12</t>
  </si>
  <si>
    <t>Dominykas</t>
  </si>
  <si>
    <t>Karčemarskas</t>
  </si>
  <si>
    <t>V12-13</t>
  </si>
  <si>
    <t>Paulina</t>
  </si>
  <si>
    <t>Sičiūnaitė</t>
  </si>
  <si>
    <t>M12-2</t>
  </si>
  <si>
    <t>Viltė</t>
  </si>
  <si>
    <t>Drungilaitė</t>
  </si>
  <si>
    <t>M12-3</t>
  </si>
  <si>
    <t>Vladimiras</t>
  </si>
  <si>
    <t>Smetaninas</t>
  </si>
  <si>
    <t>V12-14</t>
  </si>
  <si>
    <t>Karlikauskas</t>
  </si>
  <si>
    <t>V12-15</t>
  </si>
  <si>
    <t>Irma</t>
  </si>
  <si>
    <t>Purickaitė</t>
  </si>
  <si>
    <t>M12-4</t>
  </si>
  <si>
    <t>Matas</t>
  </si>
  <si>
    <t>Inokaitis</t>
  </si>
  <si>
    <t>V12-16</t>
  </si>
  <si>
    <t>Baškys</t>
  </si>
  <si>
    <t>V12-17</t>
  </si>
  <si>
    <t>Kotryna</t>
  </si>
  <si>
    <t>Tarvainytė</t>
  </si>
  <si>
    <t>M12-5</t>
  </si>
  <si>
    <t>Vaitkevičiūtė</t>
  </si>
  <si>
    <t>M12-6</t>
  </si>
  <si>
    <t>Aistis</t>
  </si>
  <si>
    <t>Urbonavičius</t>
  </si>
  <si>
    <t>V12-18</t>
  </si>
  <si>
    <t>Nojus</t>
  </si>
  <si>
    <t>Pankratjevas</t>
  </si>
  <si>
    <t>V12-19</t>
  </si>
  <si>
    <t>Pija-Ona</t>
  </si>
  <si>
    <t>Indriūnaitė</t>
  </si>
  <si>
    <t>M12-7</t>
  </si>
  <si>
    <t>Marija</t>
  </si>
  <si>
    <t>Inoriūnaitė</t>
  </si>
  <si>
    <t>M12-8</t>
  </si>
  <si>
    <t>Samanta</t>
  </si>
  <si>
    <t>Šlapikaitė</t>
  </si>
  <si>
    <t>M12-9</t>
  </si>
  <si>
    <t>Gabija-Barbora</t>
  </si>
  <si>
    <t>Ardzijauskaitė</t>
  </si>
  <si>
    <t>M12-10</t>
  </si>
  <si>
    <t>Andriana</t>
  </si>
  <si>
    <t>Andriulytė</t>
  </si>
  <si>
    <t>M12-11</t>
  </si>
  <si>
    <t>Roberta</t>
  </si>
  <si>
    <t>M12-12</t>
  </si>
  <si>
    <t>Judita</t>
  </si>
  <si>
    <t>Sabatauskaitė</t>
  </si>
  <si>
    <t>M12-13</t>
  </si>
  <si>
    <t>Livija</t>
  </si>
  <si>
    <t>M12-14</t>
  </si>
  <si>
    <t>Laura</t>
  </si>
  <si>
    <t>Jakubavičiūtė</t>
  </si>
  <si>
    <t>M12-15</t>
  </si>
  <si>
    <t>V12-21</t>
  </si>
  <si>
    <t>V12-22</t>
  </si>
  <si>
    <t>Lietuvos pusės maratono bėgimo čempionatas ir jaunimo pirmenybės</t>
  </si>
  <si>
    <t>8-asis Tarptautinis Nidos pusė maratono</t>
  </si>
  <si>
    <t>Nida,</t>
  </si>
  <si>
    <t>Rezultatai</t>
  </si>
  <si>
    <t>2007 rugsėjo 29d.</t>
  </si>
  <si>
    <t>km Vyrai</t>
  </si>
  <si>
    <t>Vieta jaun gr</t>
  </si>
  <si>
    <t>Gim data</t>
  </si>
  <si>
    <t>Sadeckas</t>
  </si>
  <si>
    <t>OK "Perkūnas"</t>
  </si>
  <si>
    <t>Beliūnas</t>
  </si>
  <si>
    <t>OK "Šilas"</t>
  </si>
  <si>
    <t>SK "Pilėnai"</t>
  </si>
  <si>
    <t>Gražys</t>
  </si>
  <si>
    <t>Viniaus r.</t>
  </si>
  <si>
    <t>SK "Vilniaus Baltai"</t>
  </si>
  <si>
    <t>TU</t>
  </si>
  <si>
    <t>Kasparavičius</t>
  </si>
  <si>
    <t>Galičinas</t>
  </si>
  <si>
    <t>BMK "Maratonas"</t>
  </si>
  <si>
    <t>Žydrūnas</t>
  </si>
  <si>
    <t>Averka</t>
  </si>
  <si>
    <t>Almiras</t>
  </si>
  <si>
    <t>SK "Šviesos kariai"</t>
  </si>
  <si>
    <t>Ernestas</t>
  </si>
  <si>
    <t>Vedeikis</t>
  </si>
  <si>
    <t>Žąsliai</t>
  </si>
  <si>
    <t>Ložys</t>
  </si>
  <si>
    <t>Zubė</t>
  </si>
  <si>
    <t>SM</t>
  </si>
  <si>
    <t>Kaminskas</t>
  </si>
  <si>
    <t>Elektėnai</t>
  </si>
  <si>
    <t>Soraka</t>
  </si>
  <si>
    <t>Skaisgiris</t>
  </si>
  <si>
    <t>SK "Akvaera"</t>
  </si>
  <si>
    <t>Valiūnas</t>
  </si>
  <si>
    <t>Stašaitis</t>
  </si>
  <si>
    <t>SK "Inžinerija"</t>
  </si>
  <si>
    <t>Dekas</t>
  </si>
  <si>
    <t>Lomsargis</t>
  </si>
  <si>
    <t>OK "Jaunystė"</t>
  </si>
  <si>
    <t>Saulenis</t>
  </si>
  <si>
    <t>Leonas</t>
  </si>
  <si>
    <t>Jasevičius</t>
  </si>
  <si>
    <t>Bagvilas</t>
  </si>
  <si>
    <t>BMK "Stajeris"</t>
  </si>
  <si>
    <t>Sutkus</t>
  </si>
  <si>
    <t>Žygimantas</t>
  </si>
  <si>
    <t>Malinauskas</t>
  </si>
  <si>
    <t>Klemensas</t>
  </si>
  <si>
    <t>Zaranka</t>
  </si>
  <si>
    <t>Kontrimas</t>
  </si>
  <si>
    <t xml:space="preserve">Bronius </t>
  </si>
  <si>
    <t>Vitalijus</t>
  </si>
  <si>
    <t>Andrejevas</t>
  </si>
  <si>
    <t>SK "Sporto pasaulis"</t>
  </si>
  <si>
    <t>Drąsius</t>
  </si>
  <si>
    <t>Valunta</t>
  </si>
  <si>
    <t>Vitoldas</t>
  </si>
  <si>
    <t>Masalskis</t>
  </si>
  <si>
    <t>Lentvaris</t>
  </si>
  <si>
    <t>Grigusevičius</t>
  </si>
  <si>
    <t>Bronislavas</t>
  </si>
  <si>
    <t>SK "Pulsas"</t>
  </si>
  <si>
    <t>Talačka</t>
  </si>
  <si>
    <t>Ralf</t>
  </si>
  <si>
    <t>Tuchtenhagen</t>
  </si>
  <si>
    <t>Čiuplys</t>
  </si>
  <si>
    <t>Turulis</t>
  </si>
  <si>
    <t>Draudvila</t>
  </si>
  <si>
    <t>Kybartas</t>
  </si>
  <si>
    <t>Mirinauskas</t>
  </si>
  <si>
    <t>Survila</t>
  </si>
  <si>
    <t>Pakruojis</t>
  </si>
  <si>
    <t>Čekanavičius</t>
  </si>
  <si>
    <t>Prienai</t>
  </si>
  <si>
    <t>Marcin</t>
  </si>
  <si>
    <t>Przybilski</t>
  </si>
  <si>
    <t>Žilinskas</t>
  </si>
  <si>
    <t>Visvaldas Emilis</t>
  </si>
  <si>
    <t>Ozolas</t>
  </si>
  <si>
    <t>Čeplinskas</t>
  </si>
  <si>
    <t>Vėžys</t>
  </si>
  <si>
    <t>km Moterys</t>
  </si>
  <si>
    <t>Norgilienė</t>
  </si>
  <si>
    <t>BK "Maratonas"</t>
  </si>
  <si>
    <t>Kaminskienė</t>
  </si>
  <si>
    <t>Jūratė</t>
  </si>
  <si>
    <t>Lakštauskienė</t>
  </si>
  <si>
    <t>Sonata</t>
  </si>
  <si>
    <t>Galvydienė</t>
  </si>
  <si>
    <t>Renata</t>
  </si>
  <si>
    <t>Sadovskaja</t>
  </si>
  <si>
    <t>Kanapinskienė</t>
  </si>
  <si>
    <t>Gudaitė</t>
  </si>
  <si>
    <t>Virginija</t>
  </si>
  <si>
    <t>Ramanauskienė</t>
  </si>
  <si>
    <t>Laurinavičienė</t>
  </si>
  <si>
    <t>Juliana</t>
  </si>
  <si>
    <t>Romoslavskaja</t>
  </si>
  <si>
    <t>Visaginas</t>
  </si>
  <si>
    <t>2:14.40</t>
  </si>
  <si>
    <t>2:16.18</t>
  </si>
  <si>
    <t>Kučinskaitė</t>
  </si>
  <si>
    <t>2:24.42</t>
  </si>
  <si>
    <t>Ragaišienė</t>
  </si>
  <si>
    <t>2:26.44</t>
  </si>
  <si>
    <t>Binkienė</t>
  </si>
  <si>
    <t>min:sek./km</t>
  </si>
  <si>
    <t>pablogno</t>
  </si>
  <si>
    <t>pagerino</t>
  </si>
  <si>
    <t>pablogino</t>
  </si>
  <si>
    <t>pagerino!</t>
  </si>
  <si>
    <t>Nepakartojamos l.a. čempionato-07 akimirkos</t>
  </si>
  <si>
    <t>pamatysite š.m. čemp-o daug nuotraukų</t>
  </si>
  <si>
    <t xml:space="preserve">Čia 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</si>
</sst>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0.000"/>
    <numFmt numFmtId="176" formatCode="h:mm:ss"/>
    <numFmt numFmtId="177" formatCode="yyyy\-mm\-dd;@"/>
    <numFmt numFmtId="178" formatCode="hh:mm:ss"/>
    <numFmt numFmtId="179" formatCode="[$-F400]h:mm:ss\ AM/PM"/>
  </numFmts>
  <fonts count="3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b/>
      <i/>
      <sz val="11"/>
      <name val="Arial"/>
      <family val="2"/>
    </font>
    <font>
      <sz val="11"/>
      <name val="Arial"/>
      <family val="0"/>
    </font>
    <font>
      <sz val="11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u val="single"/>
      <sz val="11"/>
      <name val="Garamond"/>
      <family val="1"/>
    </font>
    <font>
      <sz val="10"/>
      <color indexed="10"/>
      <name val="Garamond"/>
      <family val="1"/>
    </font>
    <font>
      <b/>
      <sz val="10"/>
      <color indexed="10"/>
      <name val="Garamond"/>
      <family val="1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6"/>
      <color indexed="12"/>
      <name val="Arial"/>
      <family val="2"/>
    </font>
    <font>
      <b/>
      <u val="single"/>
      <sz val="15"/>
      <color indexed="12"/>
      <name val="Arial"/>
      <family val="2"/>
    </font>
    <font>
      <sz val="15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" xfId="0" applyBorder="1" applyAlignment="1">
      <alignment/>
    </xf>
    <xf numFmtId="47" fontId="0" fillId="0" borderId="0" xfId="0" applyNumberFormat="1" applyAlignment="1">
      <alignment/>
    </xf>
    <xf numFmtId="0" fontId="2" fillId="0" borderId="0" xfId="0" applyFont="1" applyAlignment="1">
      <alignment/>
    </xf>
    <xf numFmtId="46" fontId="0" fillId="0" borderId="0" xfId="0" applyNumberFormat="1" applyAlignment="1">
      <alignment/>
    </xf>
    <xf numFmtId="46" fontId="3" fillId="0" borderId="0" xfId="0" applyNumberFormat="1" applyFont="1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21" fontId="3" fillId="0" borderId="0" xfId="0" applyNumberFormat="1" applyFont="1" applyAlignment="1">
      <alignment/>
    </xf>
    <xf numFmtId="47" fontId="0" fillId="2" borderId="0" xfId="0" applyNumberFormat="1" applyFill="1" applyAlignment="1">
      <alignment/>
    </xf>
    <xf numFmtId="47" fontId="0" fillId="3" borderId="0" xfId="0" applyNumberFormat="1" applyFill="1" applyAlignment="1">
      <alignment/>
    </xf>
    <xf numFmtId="47" fontId="0" fillId="4" borderId="0" xfId="0" applyNumberFormat="1" applyFill="1" applyAlignment="1">
      <alignment/>
    </xf>
    <xf numFmtId="47" fontId="0" fillId="5" borderId="0" xfId="0" applyNumberFormat="1" applyFill="1" applyAlignment="1">
      <alignment/>
    </xf>
    <xf numFmtId="47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47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47" fontId="0" fillId="0" borderId="5" xfId="0" applyNumberFormat="1" applyBorder="1" applyAlignment="1">
      <alignment/>
    </xf>
    <xf numFmtId="47" fontId="0" fillId="0" borderId="6" xfId="0" applyNumberFormat="1" applyBorder="1" applyAlignment="1">
      <alignment/>
    </xf>
    <xf numFmtId="0" fontId="3" fillId="0" borderId="5" xfId="0" applyFont="1" applyBorder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right"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right" vertical="top" wrapText="1"/>
    </xf>
    <xf numFmtId="0" fontId="7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1" fontId="8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right" vertical="top" wrapText="1"/>
    </xf>
    <xf numFmtId="0" fontId="9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21" fontId="10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8" fillId="0" borderId="14" xfId="0" applyFont="1" applyBorder="1" applyAlignment="1">
      <alignment vertical="top" wrapText="1"/>
    </xf>
    <xf numFmtId="21" fontId="8" fillId="0" borderId="14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8" fillId="0" borderId="16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21" fontId="10" fillId="0" borderId="1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21" fontId="8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right" vertical="top" wrapText="1"/>
    </xf>
    <xf numFmtId="0" fontId="7" fillId="0" borderId="9" xfId="0" applyFont="1" applyBorder="1" applyAlignment="1">
      <alignment vertical="top" wrapText="1"/>
    </xf>
    <xf numFmtId="0" fontId="10" fillId="0" borderId="12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7" fillId="0" borderId="17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right" vertical="top" wrapText="1"/>
    </xf>
    <xf numFmtId="0" fontId="8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4" fontId="8" fillId="0" borderId="12" xfId="0" applyNumberFormat="1" applyFont="1" applyBorder="1" applyAlignment="1">
      <alignment horizontal="center" vertical="top" wrapText="1"/>
    </xf>
    <xf numFmtId="20" fontId="8" fillId="0" borderId="12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4" fontId="10" fillId="0" borderId="12" xfId="0" applyNumberFormat="1" applyFont="1" applyBorder="1" applyAlignment="1">
      <alignment horizontal="center" vertical="top" wrapText="1"/>
    </xf>
    <xf numFmtId="20" fontId="10" fillId="0" borderId="12" xfId="0" applyNumberFormat="1" applyFont="1" applyBorder="1" applyAlignment="1">
      <alignment horizontal="center" vertical="top" wrapText="1"/>
    </xf>
    <xf numFmtId="14" fontId="10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175" fontId="13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left"/>
    </xf>
    <xf numFmtId="0" fontId="15" fillId="0" borderId="19" xfId="0" applyFont="1" applyBorder="1" applyAlignment="1">
      <alignment horizontal="center" wrapText="1"/>
    </xf>
    <xf numFmtId="0" fontId="15" fillId="0" borderId="20" xfId="0" applyFont="1" applyBorder="1" applyAlignment="1">
      <alignment horizontal="right" wrapText="1"/>
    </xf>
    <xf numFmtId="0" fontId="15" fillId="0" borderId="3" xfId="0" applyFont="1" applyBorder="1" applyAlignment="1">
      <alignment wrapText="1"/>
    </xf>
    <xf numFmtId="0" fontId="15" fillId="0" borderId="2" xfId="0" applyFont="1" applyBorder="1" applyAlignment="1">
      <alignment horizontal="right" wrapText="1"/>
    </xf>
    <xf numFmtId="0" fontId="0" fillId="0" borderId="19" xfId="0" applyBorder="1" applyAlignment="1">
      <alignment horizontal="center"/>
    </xf>
    <xf numFmtId="176" fontId="0" fillId="0" borderId="19" xfId="0" applyNumberFormat="1" applyFont="1" applyBorder="1" applyAlignment="1">
      <alignment horizontal="center" wrapText="1"/>
    </xf>
    <xf numFmtId="0" fontId="16" fillId="0" borderId="20" xfId="0" applyFont="1" applyBorder="1" applyAlignment="1">
      <alignment horizontal="right"/>
    </xf>
    <xf numFmtId="0" fontId="16" fillId="0" borderId="3" xfId="0" applyFont="1" applyBorder="1" applyAlignment="1">
      <alignment/>
    </xf>
    <xf numFmtId="177" fontId="17" fillId="0" borderId="19" xfId="0" applyNumberFormat="1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left"/>
    </xf>
    <xf numFmtId="45" fontId="0" fillId="0" borderId="19" xfId="0" applyNumberFormat="1" applyFont="1" applyBorder="1" applyAlignment="1">
      <alignment horizontal="center" wrapText="1"/>
    </xf>
    <xf numFmtId="0" fontId="16" fillId="0" borderId="2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6" fillId="0" borderId="1" xfId="0" applyFont="1" applyBorder="1" applyAlignment="1">
      <alignment horizontal="right"/>
    </xf>
    <xf numFmtId="0" fontId="16" fillId="0" borderId="21" xfId="0" applyFont="1" applyBorder="1" applyAlignment="1">
      <alignment/>
    </xf>
    <xf numFmtId="0" fontId="18" fillId="0" borderId="20" xfId="0" applyFont="1" applyBorder="1" applyAlignment="1">
      <alignment horizontal="right"/>
    </xf>
    <xf numFmtId="0" fontId="18" fillId="0" borderId="3" xfId="0" applyFont="1" applyBorder="1" applyAlignment="1">
      <alignment/>
    </xf>
    <xf numFmtId="0" fontId="19" fillId="0" borderId="3" xfId="0" applyFont="1" applyBorder="1" applyAlignment="1">
      <alignment horizontal="left"/>
    </xf>
    <xf numFmtId="176" fontId="0" fillId="0" borderId="19" xfId="0" applyNumberFormat="1" applyFont="1" applyBorder="1" applyAlignment="1">
      <alignment horizontal="center" wrapText="1"/>
    </xf>
    <xf numFmtId="0" fontId="20" fillId="0" borderId="20" xfId="0" applyFont="1" applyBorder="1" applyAlignment="1">
      <alignment horizontal="right"/>
    </xf>
    <xf numFmtId="0" fontId="20" fillId="0" borderId="3" xfId="0" applyFont="1" applyBorder="1" applyAlignment="1">
      <alignment/>
    </xf>
    <xf numFmtId="177" fontId="21" fillId="0" borderId="19" xfId="0" applyNumberFormat="1" applyFont="1" applyBorder="1" applyAlignment="1">
      <alignment horizontal="center"/>
    </xf>
    <xf numFmtId="177" fontId="22" fillId="0" borderId="19" xfId="0" applyNumberFormat="1" applyFont="1" applyBorder="1" applyAlignment="1">
      <alignment horizontal="center"/>
    </xf>
    <xf numFmtId="0" fontId="19" fillId="0" borderId="2" xfId="0" applyFont="1" applyBorder="1" applyAlignment="1">
      <alignment horizontal="right"/>
    </xf>
    <xf numFmtId="0" fontId="7" fillId="0" borderId="13" xfId="0" applyFont="1" applyBorder="1" applyAlignment="1">
      <alignment horizontal="right" vertical="top" wrapText="1"/>
    </xf>
    <xf numFmtId="0" fontId="23" fillId="0" borderId="13" xfId="0" applyFont="1" applyBorder="1" applyAlignment="1">
      <alignment horizontal="right" vertical="top" wrapText="1"/>
    </xf>
    <xf numFmtId="0" fontId="24" fillId="0" borderId="12" xfId="0" applyFont="1" applyBorder="1" applyAlignment="1">
      <alignment vertical="top" wrapText="1"/>
    </xf>
    <xf numFmtId="4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25" fillId="0" borderId="6" xfId="0" applyFont="1" applyBorder="1" applyAlignment="1">
      <alignment vertical="top" wrapText="1"/>
    </xf>
    <xf numFmtId="0" fontId="25" fillId="0" borderId="13" xfId="0" applyFont="1" applyBorder="1" applyAlignment="1">
      <alignment horizontal="right" vertical="top" wrapText="1"/>
    </xf>
    <xf numFmtId="0" fontId="25" fillId="0" borderId="12" xfId="0" applyFont="1" applyBorder="1" applyAlignment="1">
      <alignment vertical="top" wrapText="1"/>
    </xf>
    <xf numFmtId="0" fontId="20" fillId="2" borderId="20" xfId="0" applyFont="1" applyFill="1" applyBorder="1" applyAlignment="1">
      <alignment horizontal="right"/>
    </xf>
    <xf numFmtId="0" fontId="20" fillId="2" borderId="3" xfId="0" applyFont="1" applyFill="1" applyBorder="1" applyAlignment="1">
      <alignment/>
    </xf>
    <xf numFmtId="179" fontId="0" fillId="0" borderId="19" xfId="0" applyNumberFormat="1" applyFont="1" applyBorder="1" applyAlignment="1">
      <alignment horizontal="center" wrapText="1"/>
    </xf>
    <xf numFmtId="0" fontId="24" fillId="0" borderId="6" xfId="0" applyFont="1" applyBorder="1" applyAlignment="1">
      <alignment vertical="top" wrapText="1"/>
    </xf>
    <xf numFmtId="0" fontId="3" fillId="6" borderId="0" xfId="0" applyFont="1" applyFill="1" applyAlignment="1">
      <alignment/>
    </xf>
    <xf numFmtId="0" fontId="26" fillId="0" borderId="0" xfId="0" applyFont="1" applyAlignment="1">
      <alignment horizontal="right" vertical="top" wrapText="1"/>
    </xf>
    <xf numFmtId="0" fontId="27" fillId="0" borderId="0" xfId="0" applyFont="1" applyAlignment="1">
      <alignment horizontal="left" vertical="top" wrapText="1"/>
    </xf>
    <xf numFmtId="0" fontId="31" fillId="2" borderId="0" xfId="16" applyFont="1" applyFill="1" applyAlignment="1">
      <alignment/>
    </xf>
    <xf numFmtId="0" fontId="32" fillId="2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right" vertical="top" wrapText="1"/>
    </xf>
    <xf numFmtId="0" fontId="34" fillId="0" borderId="0" xfId="0" applyFont="1" applyAlignment="1">
      <alignment horizontal="center" vertical="top" wrapText="1"/>
    </xf>
    <xf numFmtId="0" fontId="30" fillId="0" borderId="0" xfId="16" applyFont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index.htm" TargetMode="External" /><Relationship Id="rId4" Type="http://schemas.openxmlformats.org/officeDocument/2006/relationships/hyperlink" Target="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0</xdr:rowOff>
    </xdr:from>
    <xdr:to>
      <xdr:col>1</xdr:col>
      <xdr:colOff>0</xdr:colOff>
      <xdr:row>103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78900"/>
          <a:ext cx="314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</xdr:row>
      <xdr:rowOff>114300</xdr:rowOff>
    </xdr:from>
    <xdr:to>
      <xdr:col>3</xdr:col>
      <xdr:colOff>581025</xdr:colOff>
      <xdr:row>1</xdr:row>
      <xdr:rowOff>742950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361950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1</xdr:row>
      <xdr:rowOff>66675</xdr:rowOff>
    </xdr:from>
    <xdr:to>
      <xdr:col>12</xdr:col>
      <xdr:colOff>409575</xdr:colOff>
      <xdr:row>5</xdr:row>
      <xdr:rowOff>95250</xdr:rowOff>
    </xdr:to>
    <xdr:pic>
      <xdr:nvPicPr>
        <xdr:cNvPr id="3" name="Picture 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14325"/>
          <a:ext cx="17430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hyperlink" Target="index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4"/>
  <sheetViews>
    <sheetView workbookViewId="0" topLeftCell="A14">
      <selection activeCell="L43" sqref="L43"/>
    </sheetView>
  </sheetViews>
  <sheetFormatPr defaultColWidth="9.140625" defaultRowHeight="12.75"/>
  <cols>
    <col min="6" max="6" width="12.421875" style="0" bestFit="1" customWidth="1"/>
  </cols>
  <sheetData>
    <row r="4" spans="1:3" ht="12.75">
      <c r="A4">
        <v>21.0975</v>
      </c>
      <c r="B4">
        <v>4</v>
      </c>
      <c r="C4" t="s">
        <v>0</v>
      </c>
    </row>
    <row r="5" spans="1:8" ht="12.75">
      <c r="A5">
        <f>A4/B4</f>
        <v>5.274375</v>
      </c>
      <c r="B5" s="15">
        <v>0.14336</v>
      </c>
      <c r="C5" s="16" t="s">
        <v>6</v>
      </c>
      <c r="D5" s="17">
        <f>A5-B5</f>
        <v>5.131015</v>
      </c>
      <c r="E5" s="18" t="s">
        <v>1</v>
      </c>
      <c r="G5" s="14" t="s">
        <v>5</v>
      </c>
      <c r="H5">
        <f>(D5-5)+B6</f>
        <v>0.2543749999999997</v>
      </c>
    </row>
    <row r="6" ht="12.75">
      <c r="B6" s="1">
        <v>0.12336</v>
      </c>
    </row>
    <row r="7" ht="12.75">
      <c r="B7">
        <f>B6+B5</f>
        <v>0.26671999999999996</v>
      </c>
    </row>
    <row r="10" spans="2:6" ht="12.75">
      <c r="B10" s="2">
        <v>0.010726851851851854</v>
      </c>
      <c r="E10">
        <v>3.26672</v>
      </c>
      <c r="F10" s="2">
        <f>B10/E10</f>
        <v>0.003283676547684483</v>
      </c>
    </row>
    <row r="11" spans="2:3" ht="12.75">
      <c r="B11" s="2">
        <v>0.004230324074074075</v>
      </c>
      <c r="C11" s="2">
        <v>0.014957175925925928</v>
      </c>
    </row>
    <row r="12" spans="2:3" ht="12.75">
      <c r="B12" s="2">
        <v>0.0017835648148148149</v>
      </c>
      <c r="C12" s="2">
        <v>0.01674074074074074</v>
      </c>
    </row>
    <row r="13" spans="1:7" ht="12.75">
      <c r="A13" s="3" t="s">
        <v>2</v>
      </c>
      <c r="B13" s="2">
        <v>0.0015532407407407407</v>
      </c>
      <c r="C13" s="2">
        <v>0.018293981481481484</v>
      </c>
      <c r="D13">
        <v>0.48736</v>
      </c>
      <c r="E13" s="2">
        <f>B13/D13</f>
        <v>0.0031870501082172124</v>
      </c>
      <c r="F13">
        <f>D5+B6+B5</f>
        <v>5.397735</v>
      </c>
      <c r="G13" s="2">
        <f>C13/(D5+B6)</f>
        <v>0.0034816665124741734</v>
      </c>
    </row>
    <row r="14" spans="2:7" ht="12.75">
      <c r="B14" s="2">
        <v>0.006918981481481481</v>
      </c>
      <c r="C14" s="2">
        <v>0.02521296296296296</v>
      </c>
      <c r="D14">
        <v>2</v>
      </c>
      <c r="E14" s="2">
        <f>B14/D14</f>
        <v>0.0034594907407407404</v>
      </c>
      <c r="F14">
        <f>D14+F13</f>
        <v>7.397735</v>
      </c>
      <c r="G14" s="2">
        <f>C14/F14</f>
        <v>0.0034082003428026228</v>
      </c>
    </row>
    <row r="15" spans="2:7" ht="13.5" thickBot="1">
      <c r="B15" s="2">
        <v>0.007835648148148149</v>
      </c>
      <c r="C15" s="2">
        <v>0.03304861111111111</v>
      </c>
      <c r="D15">
        <v>2</v>
      </c>
      <c r="E15" s="2">
        <f>B15/D15</f>
        <v>0.0039178240740740744</v>
      </c>
      <c r="F15">
        <f>F14+D15</f>
        <v>9.397735</v>
      </c>
      <c r="G15" s="2">
        <f>C15/F15</f>
        <v>0.0035166570573772413</v>
      </c>
    </row>
    <row r="16" spans="2:7" ht="13.5" thickBot="1">
      <c r="B16" s="2">
        <v>0.0009016203703703703</v>
      </c>
      <c r="C16" s="19">
        <v>0.033950231481481484</v>
      </c>
      <c r="D16" s="20"/>
      <c r="E16" s="21"/>
      <c r="F16" s="23">
        <v>10</v>
      </c>
      <c r="G16" s="22">
        <f>C16/F16</f>
        <v>0.0033950231481481483</v>
      </c>
    </row>
    <row r="17" spans="1:9" ht="12.75">
      <c r="A17" s="3" t="s">
        <v>3</v>
      </c>
      <c r="B17" s="2">
        <v>0.0016712962962962964</v>
      </c>
      <c r="C17" s="2">
        <v>0.03652430555555555</v>
      </c>
      <c r="D17">
        <f>D25+B6</f>
        <v>0.48736</v>
      </c>
      <c r="E17" s="2">
        <f>B17/D17</f>
        <v>0.0034292849152501156</v>
      </c>
      <c r="F17">
        <f>D5+B7+D5</f>
        <v>10.528749999999999</v>
      </c>
      <c r="G17" s="2">
        <f>C17/F17</f>
        <v>0.0034690068199506644</v>
      </c>
      <c r="H17">
        <f>F17-F15</f>
        <v>1.1310149999999979</v>
      </c>
      <c r="I17" s="2">
        <f>(B16+B17)/H17</f>
        <v>0.002274874043816105</v>
      </c>
    </row>
    <row r="18" spans="2:7" ht="12.75">
      <c r="B18" s="2">
        <v>0.003775462962962963</v>
      </c>
      <c r="C18" s="2">
        <v>0.04029166666666667</v>
      </c>
      <c r="D18">
        <v>1</v>
      </c>
      <c r="F18">
        <f>F17+D18</f>
        <v>11.528749999999999</v>
      </c>
      <c r="G18" s="2">
        <f aca="true" t="shared" si="0" ref="G18:G31">C18/F18</f>
        <v>0.0034948859734721177</v>
      </c>
    </row>
    <row r="19" spans="2:7" ht="12.75">
      <c r="B19" s="2">
        <v>0.003407407407407407</v>
      </c>
      <c r="C19" s="4">
        <v>0.04370370370370371</v>
      </c>
      <c r="D19">
        <v>1</v>
      </c>
      <c r="F19">
        <f>F18+D19</f>
        <v>12.528749999999999</v>
      </c>
      <c r="G19" s="2">
        <f t="shared" si="0"/>
        <v>0.003488273267780402</v>
      </c>
    </row>
    <row r="20" spans="2:7" ht="12.75">
      <c r="B20" s="2">
        <v>0.003584490740740741</v>
      </c>
      <c r="C20" s="4">
        <v>0.04729166666666667</v>
      </c>
      <c r="D20">
        <v>1</v>
      </c>
      <c r="F20">
        <f>F19+D20</f>
        <v>13.528749999999999</v>
      </c>
      <c r="G20" s="2">
        <f t="shared" si="0"/>
        <v>0.003495641996981737</v>
      </c>
    </row>
    <row r="21" spans="2:7" ht="12.75">
      <c r="B21" s="2">
        <v>0.003607638888888889</v>
      </c>
      <c r="C21" s="4">
        <v>0.0508912037037037</v>
      </c>
      <c r="D21">
        <v>1</v>
      </c>
      <c r="F21">
        <f>F20+D21</f>
        <v>14.528749999999999</v>
      </c>
      <c r="G21" s="2">
        <f t="shared" si="0"/>
        <v>0.0035027929934580543</v>
      </c>
    </row>
    <row r="22" spans="2:7" ht="12.75">
      <c r="B22" s="12">
        <v>0.0008831018518518519</v>
      </c>
      <c r="C22" s="4">
        <v>0.05178240740740741</v>
      </c>
      <c r="G22" s="2"/>
    </row>
    <row r="23" spans="2:7" ht="12.75">
      <c r="B23" s="11">
        <v>0.0009398148148148148</v>
      </c>
      <c r="C23" s="4">
        <v>0.0527199074074074</v>
      </c>
      <c r="G23" s="2"/>
    </row>
    <row r="24" spans="2:7" ht="12.75">
      <c r="B24" s="10">
        <v>0.0009421296296296297</v>
      </c>
      <c r="C24" s="4">
        <v>0.053657407407407404</v>
      </c>
      <c r="G24" s="2"/>
    </row>
    <row r="25" spans="2:7" ht="12.75">
      <c r="B25" s="9">
        <v>0.0011944444444444446</v>
      </c>
      <c r="C25" s="5">
        <v>0.05484953703703704</v>
      </c>
      <c r="D25">
        <v>0.364</v>
      </c>
      <c r="E25" s="4">
        <f aca="true" t="shared" si="1" ref="E25:E31">B25/D25</f>
        <v>0.003281440781440782</v>
      </c>
      <c r="F25">
        <f>D5+D5+D5+B5</f>
        <v>15.536404999999998</v>
      </c>
      <c r="G25" s="2">
        <f t="shared" si="0"/>
        <v>0.003530387952492037</v>
      </c>
    </row>
    <row r="26" spans="2:12" ht="12.75">
      <c r="B26" s="2">
        <v>0.0005659722222222222</v>
      </c>
      <c r="C26" s="4">
        <v>0.05541666666666667</v>
      </c>
      <c r="D26">
        <v>0.12336</v>
      </c>
      <c r="E26" s="2">
        <f t="shared" si="1"/>
        <v>0.004587971970024499</v>
      </c>
      <c r="F26">
        <f>F25+D26</f>
        <v>15.659764999999998</v>
      </c>
      <c r="G26" s="2">
        <f t="shared" si="0"/>
        <v>0.003538792993807166</v>
      </c>
      <c r="I26" s="2">
        <f>SUM(B22:B25)</f>
        <v>0.003959490740740741</v>
      </c>
      <c r="J26" t="s">
        <v>4</v>
      </c>
      <c r="K26">
        <v>1.0975</v>
      </c>
      <c r="L26" s="2">
        <f>I26/K26</f>
        <v>0.003607736438032566</v>
      </c>
    </row>
    <row r="27" spans="2:12" ht="12.75">
      <c r="B27" s="2">
        <v>0.003971064814814815</v>
      </c>
      <c r="C27" s="4">
        <v>0.05938657407407407</v>
      </c>
      <c r="D27">
        <v>1</v>
      </c>
      <c r="E27" s="2">
        <f t="shared" si="1"/>
        <v>0.003971064814814815</v>
      </c>
      <c r="F27">
        <f>F26+D27</f>
        <v>16.659765</v>
      </c>
      <c r="G27" s="2">
        <f t="shared" si="0"/>
        <v>0.0035646705745293566</v>
      </c>
      <c r="L27" s="2" t="e">
        <f aca="true" t="shared" si="2" ref="L27:L34">I27/K27</f>
        <v>#DIV/0!</v>
      </c>
    </row>
    <row r="28" spans="2:12" ht="12.75">
      <c r="B28" s="2">
        <v>0.003508101851851852</v>
      </c>
      <c r="C28" s="6">
        <v>0.06289351851851853</v>
      </c>
      <c r="D28">
        <v>1</v>
      </c>
      <c r="E28" s="2">
        <f t="shared" si="1"/>
        <v>0.003508101851851852</v>
      </c>
      <c r="F28">
        <f>F27+D28</f>
        <v>17.659765</v>
      </c>
      <c r="G28" s="2">
        <f t="shared" si="0"/>
        <v>0.0035614017807438845</v>
      </c>
      <c r="L28" s="2" t="e">
        <f t="shared" si="2"/>
        <v>#DIV/0!</v>
      </c>
    </row>
    <row r="29" spans="2:12" ht="12.75">
      <c r="B29" s="2">
        <v>0.0036909722222222222</v>
      </c>
      <c r="C29" s="6">
        <v>0.06658564814814814</v>
      </c>
      <c r="D29">
        <v>1</v>
      </c>
      <c r="E29" s="2">
        <f t="shared" si="1"/>
        <v>0.0036909722222222222</v>
      </c>
      <c r="F29">
        <f>F28+D29</f>
        <v>18.659765</v>
      </c>
      <c r="G29" s="2">
        <f t="shared" si="0"/>
        <v>0.0035684076486573193</v>
      </c>
      <c r="L29" s="2" t="e">
        <f t="shared" si="2"/>
        <v>#DIV/0!</v>
      </c>
    </row>
    <row r="30" spans="2:12" ht="12.75">
      <c r="B30" s="2">
        <v>0.0036435185185185186</v>
      </c>
      <c r="C30" s="6">
        <v>0.07023148148148149</v>
      </c>
      <c r="D30">
        <v>1</v>
      </c>
      <c r="E30" s="2">
        <f t="shared" si="1"/>
        <v>0.0036435185185185186</v>
      </c>
      <c r="F30">
        <f>F29+D30</f>
        <v>19.659765</v>
      </c>
      <c r="G30" s="2">
        <f t="shared" si="0"/>
        <v>0.003572345929947865</v>
      </c>
      <c r="L30" s="2" t="e">
        <f t="shared" si="2"/>
        <v>#DIV/0!</v>
      </c>
    </row>
    <row r="31" spans="2:12" ht="12.75">
      <c r="B31" s="12">
        <v>0.0008831018518518519</v>
      </c>
      <c r="C31" s="6">
        <v>0.07111111111111111</v>
      </c>
      <c r="D31">
        <f>F31-F30</f>
        <v>0.34023499999999984</v>
      </c>
      <c r="E31" s="2">
        <f t="shared" si="1"/>
        <v>0.0025955643947620094</v>
      </c>
      <c r="F31">
        <v>20</v>
      </c>
      <c r="G31" s="2">
        <f t="shared" si="0"/>
        <v>0.0035555555555555557</v>
      </c>
      <c r="L31" s="2" t="e">
        <f t="shared" si="2"/>
        <v>#DIV/0!</v>
      </c>
    </row>
    <row r="32" spans="2:12" ht="12.75">
      <c r="B32" s="11">
        <v>0.0009259259259259259</v>
      </c>
      <c r="C32" s="7">
        <v>0.07203703703703704</v>
      </c>
      <c r="E32" s="2"/>
      <c r="L32" s="2" t="e">
        <f t="shared" si="2"/>
        <v>#DIV/0!</v>
      </c>
    </row>
    <row r="33" spans="2:12" ht="12.75">
      <c r="B33" s="10">
        <v>0.0009016203703703703</v>
      </c>
      <c r="C33" s="6">
        <v>0.07293981481481482</v>
      </c>
      <c r="E33" s="2"/>
      <c r="L33" s="2" t="e">
        <f t="shared" si="2"/>
        <v>#DIV/0!</v>
      </c>
    </row>
    <row r="34" spans="2:12" ht="12.75">
      <c r="B34" s="9">
        <v>0.00109375</v>
      </c>
      <c r="C34" s="8">
        <v>0.07403935185185186</v>
      </c>
      <c r="D34">
        <v>0.364</v>
      </c>
      <c r="E34" s="2">
        <f>B34/D34</f>
        <v>0.0030048076923076925</v>
      </c>
      <c r="G34" s="13">
        <f>C34/21.0975</f>
        <v>0.0035093898258965212</v>
      </c>
      <c r="I34" s="2">
        <f>SUM(B31:B34)</f>
        <v>0.0038043981481481483</v>
      </c>
      <c r="J34" t="s">
        <v>4</v>
      </c>
      <c r="K34">
        <v>1.0975</v>
      </c>
      <c r="L34" s="2">
        <f t="shared" si="2"/>
        <v>0.0034664220028684726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6"/>
  <sheetViews>
    <sheetView tabSelected="1" workbookViewId="0" topLeftCell="G13">
      <selection activeCell="O2" sqref="O2:P2"/>
    </sheetView>
  </sheetViews>
  <sheetFormatPr defaultColWidth="9.140625" defaultRowHeight="12.75"/>
  <cols>
    <col min="1" max="2" width="4.7109375" style="0" customWidth="1"/>
    <col min="3" max="3" width="9.28125" style="0" bestFit="1" customWidth="1"/>
    <col min="4" max="4" width="12.57421875" style="0" customWidth="1"/>
    <col min="5" max="5" width="12.140625" style="0" customWidth="1"/>
    <col min="6" max="6" width="10.00390625" style="0" bestFit="1" customWidth="1"/>
    <col min="8" max="8" width="11.8515625" style="0" customWidth="1"/>
    <col min="11" max="11" width="10.8515625" style="0" customWidth="1"/>
    <col min="12" max="12" width="6.140625" style="0" customWidth="1"/>
    <col min="13" max="13" width="12.7109375" style="0" customWidth="1"/>
    <col min="14" max="14" width="14.00390625" style="0" customWidth="1"/>
    <col min="15" max="15" width="12.8515625" style="0" customWidth="1"/>
    <col min="16" max="16" width="11.7109375" style="0" customWidth="1"/>
    <col min="17" max="17" width="11.28125" style="0" customWidth="1"/>
  </cols>
  <sheetData>
    <row r="1" spans="9:14" ht="19.5">
      <c r="I1" s="153" t="s">
        <v>939</v>
      </c>
      <c r="J1" s="154"/>
      <c r="K1" s="154"/>
      <c r="L1" s="154"/>
      <c r="M1" s="154"/>
      <c r="N1" s="154"/>
    </row>
    <row r="2" spans="12:19" ht="60.75" customHeight="1">
      <c r="L2" s="24"/>
      <c r="M2" s="25"/>
      <c r="N2" s="26"/>
      <c r="O2" s="27">
        <v>0</v>
      </c>
      <c r="P2" s="27"/>
      <c r="Q2" s="28"/>
      <c r="R2" s="28"/>
      <c r="S2" s="29"/>
    </row>
    <row r="3" spans="2:19" ht="18">
      <c r="B3" s="106" t="s">
        <v>826</v>
      </c>
      <c r="C3" s="107"/>
      <c r="E3" s="108"/>
      <c r="L3" s="28"/>
      <c r="M3" s="25"/>
      <c r="N3" s="26"/>
      <c r="O3" s="25"/>
      <c r="P3" s="28"/>
      <c r="Q3" s="28"/>
      <c r="R3" s="28"/>
      <c r="S3" s="29"/>
    </row>
    <row r="4" spans="3:19" ht="24">
      <c r="C4" s="109" t="s">
        <v>827</v>
      </c>
      <c r="E4" s="108"/>
      <c r="H4" s="110" t="s">
        <v>828</v>
      </c>
      <c r="L4" s="28"/>
      <c r="O4" s="29"/>
      <c r="P4" s="28"/>
      <c r="Q4" s="30" t="s">
        <v>8</v>
      </c>
      <c r="R4" s="31"/>
      <c r="S4" s="32"/>
    </row>
    <row r="5" spans="3:19" ht="15">
      <c r="C5" s="109" t="s">
        <v>829</v>
      </c>
      <c r="E5" s="108"/>
      <c r="H5" s="110" t="s">
        <v>830</v>
      </c>
      <c r="L5" s="33"/>
      <c r="M5" s="34"/>
      <c r="N5" s="35" t="s">
        <v>9</v>
      </c>
      <c r="O5" s="35"/>
      <c r="P5" s="35"/>
      <c r="Q5" s="33"/>
      <c r="R5" s="31"/>
      <c r="S5" s="32"/>
    </row>
    <row r="6" spans="3:19" ht="15.75">
      <c r="C6" s="111">
        <v>21.097</v>
      </c>
      <c r="D6" s="112" t="s">
        <v>831</v>
      </c>
      <c r="E6" s="112"/>
      <c r="L6" s="33"/>
      <c r="M6" s="34"/>
      <c r="N6" s="151" t="s">
        <v>7</v>
      </c>
      <c r="O6" s="152">
        <v>2006</v>
      </c>
      <c r="P6" s="34"/>
      <c r="Q6" s="33"/>
      <c r="R6" s="31"/>
      <c r="S6" s="32"/>
    </row>
    <row r="7" spans="3:19" ht="21" thickBot="1">
      <c r="C7" s="111"/>
      <c r="D7" s="112"/>
      <c r="E7" s="112"/>
      <c r="I7" s="158" t="s">
        <v>941</v>
      </c>
      <c r="J7" s="155" t="s">
        <v>940</v>
      </c>
      <c r="K7" s="155"/>
      <c r="L7" s="156"/>
      <c r="M7" s="157"/>
      <c r="N7" s="151"/>
      <c r="O7" s="152"/>
      <c r="P7" s="34"/>
      <c r="Q7" s="33"/>
      <c r="R7" s="31"/>
      <c r="S7" s="32"/>
    </row>
    <row r="8" spans="1:19" ht="57">
      <c r="A8" s="113" t="s">
        <v>10</v>
      </c>
      <c r="B8" s="113" t="s">
        <v>832</v>
      </c>
      <c r="C8" s="113" t="s">
        <v>17</v>
      </c>
      <c r="D8" s="114" t="s">
        <v>11</v>
      </c>
      <c r="E8" s="115" t="s">
        <v>12</v>
      </c>
      <c r="F8" s="115" t="s">
        <v>833</v>
      </c>
      <c r="G8" s="116" t="s">
        <v>15</v>
      </c>
      <c r="H8" s="115" t="s">
        <v>16</v>
      </c>
      <c r="I8" s="3" t="s">
        <v>934</v>
      </c>
      <c r="L8" s="36" t="s">
        <v>10</v>
      </c>
      <c r="M8" s="37" t="s">
        <v>11</v>
      </c>
      <c r="N8" s="38" t="s">
        <v>12</v>
      </c>
      <c r="O8" s="39" t="s">
        <v>13</v>
      </c>
      <c r="P8" s="40" t="s">
        <v>15</v>
      </c>
      <c r="Q8" s="40" t="s">
        <v>16</v>
      </c>
      <c r="R8" s="36" t="s">
        <v>17</v>
      </c>
      <c r="S8" s="39" t="s">
        <v>10</v>
      </c>
    </row>
    <row r="9" spans="1:19" ht="15.75" thickBot="1">
      <c r="A9" s="117">
        <v>1</v>
      </c>
      <c r="B9" s="117"/>
      <c r="C9" s="118">
        <v>0.04962476851851852</v>
      </c>
      <c r="D9" s="119" t="s">
        <v>24</v>
      </c>
      <c r="E9" s="120" t="s">
        <v>25</v>
      </c>
      <c r="F9" s="121">
        <v>30114</v>
      </c>
      <c r="G9" s="122" t="s">
        <v>27</v>
      </c>
      <c r="H9" s="123"/>
      <c r="I9" s="2">
        <f>SUM(C9/21.097)</f>
        <v>0.0023522192026600233</v>
      </c>
      <c r="J9" s="2">
        <f>SUM(R11-C9)</f>
        <v>0.0004562499999999983</v>
      </c>
      <c r="K9" s="150" t="s">
        <v>936</v>
      </c>
      <c r="L9" s="41"/>
      <c r="M9" s="42"/>
      <c r="N9" s="43"/>
      <c r="O9" s="44" t="s">
        <v>14</v>
      </c>
      <c r="P9" s="45"/>
      <c r="Q9" s="45"/>
      <c r="R9" s="41"/>
      <c r="S9" s="44" t="s">
        <v>18</v>
      </c>
    </row>
    <row r="10" spans="1:19" ht="15.75" thickBot="1">
      <c r="A10" s="117">
        <v>2</v>
      </c>
      <c r="B10" s="117"/>
      <c r="C10" s="132">
        <v>0.050118518518518514</v>
      </c>
      <c r="D10" s="129" t="s">
        <v>120</v>
      </c>
      <c r="E10" s="130" t="s">
        <v>834</v>
      </c>
      <c r="F10" s="121">
        <v>29109</v>
      </c>
      <c r="G10" s="122" t="s">
        <v>40</v>
      </c>
      <c r="H10" s="131" t="s">
        <v>835</v>
      </c>
      <c r="I10" s="13">
        <f aca="true" t="shared" si="0" ref="I10:I73">SUM(C10/21.097)</f>
        <v>0.0023756230041483864</v>
      </c>
      <c r="J10" s="2"/>
      <c r="L10" s="46">
        <v>1</v>
      </c>
      <c r="M10" s="139" t="s">
        <v>19</v>
      </c>
      <c r="N10" s="140" t="s">
        <v>20</v>
      </c>
      <c r="O10" s="49" t="s">
        <v>21</v>
      </c>
      <c r="P10" s="50" t="s">
        <v>22</v>
      </c>
      <c r="Q10" s="50"/>
      <c r="R10" s="51">
        <v>0.04954861111111111</v>
      </c>
      <c r="S10" s="44" t="s">
        <v>23</v>
      </c>
    </row>
    <row r="11" spans="1:19" ht="15.75" thickBot="1">
      <c r="A11" s="117">
        <v>3</v>
      </c>
      <c r="B11" s="117"/>
      <c r="C11" s="118">
        <v>0.05126423611111111</v>
      </c>
      <c r="D11" s="119" t="s">
        <v>19</v>
      </c>
      <c r="E11" s="120" t="s">
        <v>20</v>
      </c>
      <c r="F11" s="121">
        <v>28248</v>
      </c>
      <c r="G11" s="122" t="s">
        <v>22</v>
      </c>
      <c r="H11" s="123" t="s">
        <v>36</v>
      </c>
      <c r="I11" s="2">
        <f t="shared" si="0"/>
        <v>0.002429930137512969</v>
      </c>
      <c r="J11" s="2">
        <f>SUM(C11-R10)</f>
        <v>0.0017156249999999984</v>
      </c>
      <c r="K11" t="s">
        <v>935</v>
      </c>
      <c r="L11" s="46">
        <v>2</v>
      </c>
      <c r="M11" s="139" t="s">
        <v>24</v>
      </c>
      <c r="N11" s="140" t="s">
        <v>25</v>
      </c>
      <c r="O11" s="49" t="s">
        <v>26</v>
      </c>
      <c r="P11" s="50" t="s">
        <v>27</v>
      </c>
      <c r="Q11" s="50"/>
      <c r="R11" s="51">
        <v>0.05008101851851852</v>
      </c>
      <c r="S11" s="44" t="s">
        <v>28</v>
      </c>
    </row>
    <row r="12" spans="1:19" ht="15.75" thickBot="1">
      <c r="A12" s="117">
        <v>4</v>
      </c>
      <c r="B12" s="117"/>
      <c r="C12" s="118">
        <v>0.05137858796296296</v>
      </c>
      <c r="D12" s="119" t="s">
        <v>79</v>
      </c>
      <c r="E12" s="120" t="s">
        <v>80</v>
      </c>
      <c r="F12" s="121">
        <v>29952</v>
      </c>
      <c r="G12" s="122" t="s">
        <v>40</v>
      </c>
      <c r="H12" s="123"/>
      <c r="I12" s="2">
        <f t="shared" si="0"/>
        <v>0.0024353504272153844</v>
      </c>
      <c r="J12" s="2"/>
      <c r="L12" s="46">
        <v>3</v>
      </c>
      <c r="M12" s="47" t="s">
        <v>29</v>
      </c>
      <c r="N12" s="48" t="s">
        <v>30</v>
      </c>
      <c r="O12" s="49" t="s">
        <v>31</v>
      </c>
      <c r="P12" s="48" t="s">
        <v>32</v>
      </c>
      <c r="Q12" s="50"/>
      <c r="R12" s="51">
        <v>0.05094907407407407</v>
      </c>
      <c r="S12" s="44" t="s">
        <v>33</v>
      </c>
    </row>
    <row r="13" spans="1:19" ht="15.75" thickBot="1">
      <c r="A13" s="117">
        <v>5</v>
      </c>
      <c r="B13" s="117"/>
      <c r="C13" s="118">
        <v>0.052223611111111116</v>
      </c>
      <c r="D13" s="129" t="s">
        <v>454</v>
      </c>
      <c r="E13" s="130" t="s">
        <v>836</v>
      </c>
      <c r="F13" s="121">
        <v>31643</v>
      </c>
      <c r="G13" s="122" t="s">
        <v>40</v>
      </c>
      <c r="H13" s="123" t="s">
        <v>837</v>
      </c>
      <c r="I13" s="13">
        <f t="shared" si="0"/>
        <v>0.0024754046125568144</v>
      </c>
      <c r="J13" s="2"/>
      <c r="L13" s="46">
        <v>4</v>
      </c>
      <c r="M13" s="47" t="s">
        <v>24</v>
      </c>
      <c r="N13" s="48" t="s">
        <v>34</v>
      </c>
      <c r="O13" s="49" t="s">
        <v>35</v>
      </c>
      <c r="P13" s="50" t="s">
        <v>22</v>
      </c>
      <c r="Q13" s="50" t="s">
        <v>36</v>
      </c>
      <c r="R13" s="51">
        <v>0.0512037037037037</v>
      </c>
      <c r="S13" s="44" t="s">
        <v>37</v>
      </c>
    </row>
    <row r="14" spans="1:19" ht="15.75" thickBot="1">
      <c r="A14" s="117">
        <v>6</v>
      </c>
      <c r="B14" s="117"/>
      <c r="C14" s="118">
        <v>0.05256666666666667</v>
      </c>
      <c r="D14" s="129" t="s">
        <v>48</v>
      </c>
      <c r="E14" s="130" t="s">
        <v>49</v>
      </c>
      <c r="F14" s="121">
        <v>22576</v>
      </c>
      <c r="G14" s="122" t="s">
        <v>51</v>
      </c>
      <c r="H14" s="123" t="s">
        <v>838</v>
      </c>
      <c r="I14" s="13">
        <f t="shared" si="0"/>
        <v>0.00249166548166406</v>
      </c>
      <c r="J14" s="2">
        <f>SUM(C14-R16)</f>
        <v>0.0008074074074074095</v>
      </c>
      <c r="K14" t="s">
        <v>937</v>
      </c>
      <c r="L14" s="46">
        <v>5</v>
      </c>
      <c r="M14" s="138" t="s">
        <v>19</v>
      </c>
      <c r="N14" s="48" t="s">
        <v>38</v>
      </c>
      <c r="O14" s="49" t="s">
        <v>39</v>
      </c>
      <c r="P14" s="50" t="s">
        <v>40</v>
      </c>
      <c r="Q14" s="50" t="s">
        <v>41</v>
      </c>
      <c r="R14" s="51">
        <v>0.051284722222222225</v>
      </c>
      <c r="S14" s="44" t="s">
        <v>42</v>
      </c>
    </row>
    <row r="15" spans="1:19" ht="15.75" thickBot="1">
      <c r="A15" s="117">
        <v>7</v>
      </c>
      <c r="B15" s="117"/>
      <c r="C15" s="118">
        <v>0.0527900462962963</v>
      </c>
      <c r="D15" s="119" t="s">
        <v>454</v>
      </c>
      <c r="E15" s="120" t="s">
        <v>839</v>
      </c>
      <c r="F15" s="121">
        <v>24725</v>
      </c>
      <c r="G15" s="122" t="s">
        <v>840</v>
      </c>
      <c r="H15" s="123"/>
      <c r="I15" s="2">
        <f t="shared" si="0"/>
        <v>0.002502253699402583</v>
      </c>
      <c r="J15" s="2"/>
      <c r="L15" s="46">
        <v>6</v>
      </c>
      <c r="M15" s="47" t="s">
        <v>43</v>
      </c>
      <c r="N15" s="48" t="s">
        <v>44</v>
      </c>
      <c r="O15" s="49" t="s">
        <v>45</v>
      </c>
      <c r="P15" s="50" t="s">
        <v>40</v>
      </c>
      <c r="Q15" s="50" t="s">
        <v>46</v>
      </c>
      <c r="R15" s="51">
        <v>0.05168981481481482</v>
      </c>
      <c r="S15" s="44" t="s">
        <v>47</v>
      </c>
    </row>
    <row r="16" spans="1:19" ht="15.75" thickBot="1">
      <c r="A16" s="117">
        <v>8</v>
      </c>
      <c r="B16" s="117"/>
      <c r="C16" s="118">
        <v>0.05348888888888889</v>
      </c>
      <c r="D16" s="119" t="s">
        <v>321</v>
      </c>
      <c r="E16" s="120" t="s">
        <v>546</v>
      </c>
      <c r="F16" s="121">
        <v>26013</v>
      </c>
      <c r="G16" s="122" t="s">
        <v>22</v>
      </c>
      <c r="H16" s="123" t="s">
        <v>36</v>
      </c>
      <c r="I16" s="2">
        <f t="shared" si="0"/>
        <v>0.002535378911166938</v>
      </c>
      <c r="J16" s="2"/>
      <c r="L16" s="46">
        <v>7</v>
      </c>
      <c r="M16" s="138" t="s">
        <v>48</v>
      </c>
      <c r="N16" s="48" t="s">
        <v>49</v>
      </c>
      <c r="O16" s="49" t="s">
        <v>50</v>
      </c>
      <c r="P16" s="50" t="s">
        <v>51</v>
      </c>
      <c r="Q16" s="50" t="s">
        <v>52</v>
      </c>
      <c r="R16" s="51">
        <v>0.05175925925925926</v>
      </c>
      <c r="S16" s="44" t="s">
        <v>53</v>
      </c>
    </row>
    <row r="17" spans="1:19" ht="15.75" thickBot="1">
      <c r="A17" s="117">
        <v>9</v>
      </c>
      <c r="B17" s="117"/>
      <c r="C17" s="118">
        <v>0.054074305555555556</v>
      </c>
      <c r="D17" s="119" t="s">
        <v>262</v>
      </c>
      <c r="E17" s="120" t="s">
        <v>61</v>
      </c>
      <c r="F17" s="121">
        <v>31992</v>
      </c>
      <c r="G17" s="122" t="s">
        <v>63</v>
      </c>
      <c r="H17" s="123" t="s">
        <v>841</v>
      </c>
      <c r="I17" s="2">
        <f t="shared" si="0"/>
        <v>0.002563127722214322</v>
      </c>
      <c r="J17" s="2"/>
      <c r="L17" s="46">
        <v>8</v>
      </c>
      <c r="M17" s="138" t="s">
        <v>54</v>
      </c>
      <c r="N17" s="48" t="s">
        <v>55</v>
      </c>
      <c r="O17" s="49" t="s">
        <v>56</v>
      </c>
      <c r="P17" s="50" t="s">
        <v>57</v>
      </c>
      <c r="Q17" s="50" t="s">
        <v>58</v>
      </c>
      <c r="R17" s="51">
        <v>0.05195601851851852</v>
      </c>
      <c r="S17" s="44" t="s">
        <v>59</v>
      </c>
    </row>
    <row r="18" spans="1:19" ht="15.75" thickBot="1">
      <c r="A18" s="117">
        <v>10</v>
      </c>
      <c r="B18" s="117"/>
      <c r="C18" s="118">
        <v>0.054984375</v>
      </c>
      <c r="D18" s="119" t="s">
        <v>128</v>
      </c>
      <c r="E18" s="120" t="s">
        <v>129</v>
      </c>
      <c r="F18" s="121">
        <v>32010</v>
      </c>
      <c r="G18" s="122" t="s">
        <v>131</v>
      </c>
      <c r="H18" s="123"/>
      <c r="I18" s="2">
        <f t="shared" si="0"/>
        <v>0.0026062651087832393</v>
      </c>
      <c r="J18" s="2"/>
      <c r="L18" s="46">
        <v>9</v>
      </c>
      <c r="M18" s="47" t="s">
        <v>60</v>
      </c>
      <c r="N18" s="48" t="s">
        <v>61</v>
      </c>
      <c r="O18" s="49" t="s">
        <v>62</v>
      </c>
      <c r="P18" s="50" t="s">
        <v>63</v>
      </c>
      <c r="Q18" s="50" t="s">
        <v>41</v>
      </c>
      <c r="R18" s="51">
        <v>0.05212962962962963</v>
      </c>
      <c r="S18" s="44" t="s">
        <v>64</v>
      </c>
    </row>
    <row r="19" spans="1:19" ht="15.75" thickBot="1">
      <c r="A19" s="117">
        <v>11</v>
      </c>
      <c r="B19" s="117"/>
      <c r="C19" s="118">
        <v>0.0555511574074074</v>
      </c>
      <c r="D19" s="119" t="s">
        <v>83</v>
      </c>
      <c r="E19" s="120" t="s">
        <v>84</v>
      </c>
      <c r="F19" s="121">
        <v>30828</v>
      </c>
      <c r="G19" s="122" t="s">
        <v>22</v>
      </c>
      <c r="H19" s="123" t="s">
        <v>842</v>
      </c>
      <c r="I19" s="2">
        <f t="shared" si="0"/>
        <v>0.0026331306539985493</v>
      </c>
      <c r="J19" s="2"/>
      <c r="L19" s="46">
        <v>10</v>
      </c>
      <c r="M19" s="47" t="s">
        <v>65</v>
      </c>
      <c r="N19" s="48" t="s">
        <v>66</v>
      </c>
      <c r="O19" s="49" t="s">
        <v>67</v>
      </c>
      <c r="P19" s="50" t="s">
        <v>68</v>
      </c>
      <c r="Q19" s="52"/>
      <c r="R19" s="51">
        <v>0.05311342592592593</v>
      </c>
      <c r="S19" s="44" t="s">
        <v>69</v>
      </c>
    </row>
    <row r="20" spans="1:19" ht="15.75" thickBot="1">
      <c r="A20" s="117">
        <v>12</v>
      </c>
      <c r="B20" s="117"/>
      <c r="C20" s="118">
        <v>0.05619814814814814</v>
      </c>
      <c r="D20" s="129" t="s">
        <v>143</v>
      </c>
      <c r="E20" s="130" t="s">
        <v>144</v>
      </c>
      <c r="F20" s="136">
        <v>20343</v>
      </c>
      <c r="G20" s="122" t="s">
        <v>556</v>
      </c>
      <c r="H20" s="123"/>
      <c r="I20" s="13">
        <f t="shared" si="0"/>
        <v>0.0026637980825780037</v>
      </c>
      <c r="J20" s="141">
        <f>SUM(R35-C20)</f>
        <v>0.000943055555555565</v>
      </c>
      <c r="K20" s="142" t="s">
        <v>936</v>
      </c>
      <c r="L20" s="46">
        <v>11</v>
      </c>
      <c r="M20" s="47" t="s">
        <v>70</v>
      </c>
      <c r="N20" s="48" t="s">
        <v>71</v>
      </c>
      <c r="O20" s="49" t="s">
        <v>72</v>
      </c>
      <c r="P20" s="48" t="s">
        <v>32</v>
      </c>
      <c r="Q20" s="52"/>
      <c r="R20" s="51">
        <v>0.05428240740740741</v>
      </c>
      <c r="S20" s="44" t="s">
        <v>73</v>
      </c>
    </row>
    <row r="21" spans="1:19" ht="15.75" thickBot="1">
      <c r="A21" s="117">
        <v>13</v>
      </c>
      <c r="B21" s="117"/>
      <c r="C21" s="118">
        <v>0.0582699074074074</v>
      </c>
      <c r="D21" s="119" t="s">
        <v>115</v>
      </c>
      <c r="E21" s="120" t="s">
        <v>843</v>
      </c>
      <c r="F21" s="121">
        <v>22636</v>
      </c>
      <c r="G21" s="122" t="s">
        <v>102</v>
      </c>
      <c r="H21" s="123"/>
      <c r="I21" s="2">
        <f t="shared" si="0"/>
        <v>0.0027619996875104234</v>
      </c>
      <c r="J21" s="2"/>
      <c r="L21" s="46">
        <v>12</v>
      </c>
      <c r="M21" s="47" t="s">
        <v>74</v>
      </c>
      <c r="N21" s="48" t="s">
        <v>75</v>
      </c>
      <c r="O21" s="49" t="s">
        <v>76</v>
      </c>
      <c r="P21" s="50" t="s">
        <v>22</v>
      </c>
      <c r="Q21" s="50" t="s">
        <v>77</v>
      </c>
      <c r="R21" s="51">
        <v>0.05430555555555555</v>
      </c>
      <c r="S21" s="44" t="s">
        <v>78</v>
      </c>
    </row>
    <row r="22" spans="1:19" ht="15.75" thickBot="1">
      <c r="A22" s="117">
        <v>15</v>
      </c>
      <c r="B22" s="117"/>
      <c r="C22" s="118">
        <v>0.05910509259259259</v>
      </c>
      <c r="D22" s="119" t="s">
        <v>74</v>
      </c>
      <c r="E22" s="120" t="s">
        <v>75</v>
      </c>
      <c r="F22" s="121">
        <v>30975</v>
      </c>
      <c r="G22" s="122" t="s">
        <v>22</v>
      </c>
      <c r="H22" s="123" t="s">
        <v>842</v>
      </c>
      <c r="I22" s="2">
        <f t="shared" si="0"/>
        <v>0.0028015875523815037</v>
      </c>
      <c r="J22" s="2">
        <f>SUM(C22-R21)</f>
        <v>0.00479953703703704</v>
      </c>
      <c r="K22" t="s">
        <v>937</v>
      </c>
      <c r="L22" s="46">
        <v>13</v>
      </c>
      <c r="M22" s="47" t="s">
        <v>79</v>
      </c>
      <c r="N22" s="48" t="s">
        <v>80</v>
      </c>
      <c r="O22" s="49" t="s">
        <v>81</v>
      </c>
      <c r="P22" s="50" t="s">
        <v>40</v>
      </c>
      <c r="Q22" s="50"/>
      <c r="R22" s="51">
        <v>0.054328703703703705</v>
      </c>
      <c r="S22" s="44" t="s">
        <v>82</v>
      </c>
    </row>
    <row r="23" spans="1:19" ht="15.75" thickBot="1">
      <c r="A23" s="117">
        <v>16</v>
      </c>
      <c r="B23" s="117"/>
      <c r="C23" s="118">
        <v>0.06004872685185186</v>
      </c>
      <c r="D23" s="119" t="s">
        <v>120</v>
      </c>
      <c r="E23" s="120" t="s">
        <v>121</v>
      </c>
      <c r="F23" s="121">
        <v>31885</v>
      </c>
      <c r="G23" s="122" t="s">
        <v>40</v>
      </c>
      <c r="H23" s="123"/>
      <c r="I23" s="2">
        <f t="shared" si="0"/>
        <v>0.00284631591467279</v>
      </c>
      <c r="J23" s="2">
        <f>SUM(C23-R30)</f>
        <v>0.003463078703703708</v>
      </c>
      <c r="K23" t="s">
        <v>937</v>
      </c>
      <c r="L23" s="46">
        <v>14</v>
      </c>
      <c r="M23" s="47" t="s">
        <v>83</v>
      </c>
      <c r="N23" s="48" t="s">
        <v>84</v>
      </c>
      <c r="O23" s="49" t="s">
        <v>85</v>
      </c>
      <c r="P23" s="50" t="s">
        <v>22</v>
      </c>
      <c r="Q23" s="50" t="s">
        <v>77</v>
      </c>
      <c r="R23" s="51">
        <v>0.054421296296296294</v>
      </c>
      <c r="S23" s="44" t="s">
        <v>86</v>
      </c>
    </row>
    <row r="24" spans="1:19" ht="15.75" thickBot="1">
      <c r="A24" s="117">
        <v>17</v>
      </c>
      <c r="B24" s="117"/>
      <c r="C24" s="118">
        <v>0.060189930555555556</v>
      </c>
      <c r="D24" s="119" t="s">
        <v>157</v>
      </c>
      <c r="E24" s="120" t="s">
        <v>158</v>
      </c>
      <c r="F24" s="121">
        <v>25531</v>
      </c>
      <c r="G24" s="122" t="s">
        <v>22</v>
      </c>
      <c r="H24" s="123" t="s">
        <v>36</v>
      </c>
      <c r="I24" s="2">
        <f t="shared" si="0"/>
        <v>0.0028530089849531</v>
      </c>
      <c r="J24" s="2">
        <f>SUM(C24-R37)</f>
        <v>0.002157523148148141</v>
      </c>
      <c r="K24" t="s">
        <v>937</v>
      </c>
      <c r="L24" s="46">
        <v>15</v>
      </c>
      <c r="M24" s="47" t="s">
        <v>87</v>
      </c>
      <c r="N24" s="48" t="s">
        <v>88</v>
      </c>
      <c r="O24" s="49" t="s">
        <v>89</v>
      </c>
      <c r="P24" s="50" t="s">
        <v>90</v>
      </c>
      <c r="Q24" s="50" t="s">
        <v>91</v>
      </c>
      <c r="R24" s="51">
        <v>0.055462962962962964</v>
      </c>
      <c r="S24" s="44" t="s">
        <v>92</v>
      </c>
    </row>
    <row r="25" spans="1:19" ht="15.75" thickBot="1">
      <c r="A25" s="117">
        <v>18</v>
      </c>
      <c r="B25" s="117"/>
      <c r="C25" s="118">
        <v>0.060471296296296294</v>
      </c>
      <c r="D25" s="119" t="s">
        <v>110</v>
      </c>
      <c r="E25" s="120" t="s">
        <v>844</v>
      </c>
      <c r="F25" s="121">
        <v>30201</v>
      </c>
      <c r="G25" s="122" t="s">
        <v>96</v>
      </c>
      <c r="H25" s="123" t="s">
        <v>97</v>
      </c>
      <c r="I25" s="2">
        <f t="shared" si="0"/>
        <v>0.002866345750405095</v>
      </c>
      <c r="J25" s="2"/>
      <c r="L25" s="46">
        <v>16</v>
      </c>
      <c r="M25" s="47" t="s">
        <v>93</v>
      </c>
      <c r="N25" s="48" t="s">
        <v>94</v>
      </c>
      <c r="O25" s="49" t="s">
        <v>95</v>
      </c>
      <c r="P25" s="50" t="s">
        <v>96</v>
      </c>
      <c r="Q25" s="50" t="s">
        <v>97</v>
      </c>
      <c r="R25" s="51">
        <v>0.0559375</v>
      </c>
      <c r="S25" s="44" t="s">
        <v>98</v>
      </c>
    </row>
    <row r="26" spans="1:19" ht="15.75" thickBot="1">
      <c r="A26" s="117">
        <v>19</v>
      </c>
      <c r="B26" s="117"/>
      <c r="C26" s="118">
        <v>0.060752546296296304</v>
      </c>
      <c r="D26" s="119" t="s">
        <v>115</v>
      </c>
      <c r="E26" s="120" t="s">
        <v>116</v>
      </c>
      <c r="F26" s="121">
        <v>29323</v>
      </c>
      <c r="G26" s="137" t="s">
        <v>118</v>
      </c>
      <c r="H26" s="123" t="s">
        <v>845</v>
      </c>
      <c r="I26" s="2">
        <f t="shared" si="0"/>
        <v>0.00287967702973391</v>
      </c>
      <c r="J26" s="2">
        <f>SUM(C26-R29)</f>
        <v>0.004317361111111126</v>
      </c>
      <c r="K26" t="s">
        <v>937</v>
      </c>
      <c r="L26" s="53">
        <v>17</v>
      </c>
      <c r="M26" s="54" t="s">
        <v>99</v>
      </c>
      <c r="N26" s="55" t="s">
        <v>100</v>
      </c>
      <c r="O26" s="56" t="s">
        <v>101</v>
      </c>
      <c r="P26" s="57" t="s">
        <v>102</v>
      </c>
      <c r="Q26" s="57" t="s">
        <v>103</v>
      </c>
      <c r="R26" s="58">
        <v>0.056053240740740744</v>
      </c>
      <c r="S26" s="59" t="s">
        <v>104</v>
      </c>
    </row>
    <row r="27" spans="1:19" ht="15.75" thickBot="1">
      <c r="A27" s="117">
        <v>20</v>
      </c>
      <c r="B27" s="117"/>
      <c r="C27" s="118">
        <v>0.06085868055555555</v>
      </c>
      <c r="D27" s="119" t="s">
        <v>846</v>
      </c>
      <c r="E27" s="120" t="s">
        <v>847</v>
      </c>
      <c r="F27" s="121">
        <v>29082</v>
      </c>
      <c r="G27" s="122" t="s">
        <v>51</v>
      </c>
      <c r="H27" s="123" t="s">
        <v>838</v>
      </c>
      <c r="I27" s="2">
        <f t="shared" si="0"/>
        <v>0.0028847078046905033</v>
      </c>
      <c r="J27" s="2"/>
      <c r="L27" s="46">
        <v>18</v>
      </c>
      <c r="M27" s="47" t="s">
        <v>105</v>
      </c>
      <c r="N27" s="48" t="s">
        <v>106</v>
      </c>
      <c r="O27" s="49" t="s">
        <v>107</v>
      </c>
      <c r="P27" s="50" t="s">
        <v>40</v>
      </c>
      <c r="Q27" s="50" t="s">
        <v>108</v>
      </c>
      <c r="R27" s="51">
        <v>0.056076388888888884</v>
      </c>
      <c r="S27" s="44" t="s">
        <v>109</v>
      </c>
    </row>
    <row r="28" spans="1:19" ht="15.75" thickBot="1">
      <c r="A28" s="117">
        <v>21</v>
      </c>
      <c r="B28" s="117"/>
      <c r="C28" s="118">
        <v>0.06096493055555555</v>
      </c>
      <c r="D28" s="129" t="s">
        <v>848</v>
      </c>
      <c r="E28" s="130" t="s">
        <v>528</v>
      </c>
      <c r="F28" s="135">
        <v>21455</v>
      </c>
      <c r="G28" s="122" t="s">
        <v>96</v>
      </c>
      <c r="H28" s="123" t="s">
        <v>849</v>
      </c>
      <c r="I28" s="13">
        <f t="shared" si="0"/>
        <v>0.0028897440657702778</v>
      </c>
      <c r="J28" s="2"/>
      <c r="L28" s="46">
        <v>19</v>
      </c>
      <c r="M28" s="47" t="s">
        <v>110</v>
      </c>
      <c r="N28" s="48" t="s">
        <v>111</v>
      </c>
      <c r="O28" s="49" t="s">
        <v>112</v>
      </c>
      <c r="P28" s="50" t="s">
        <v>40</v>
      </c>
      <c r="Q28" s="50" t="s">
        <v>113</v>
      </c>
      <c r="R28" s="51">
        <v>0.05627314814814815</v>
      </c>
      <c r="S28" s="44" t="s">
        <v>114</v>
      </c>
    </row>
    <row r="29" spans="1:19" ht="15.75" thickBot="1">
      <c r="A29" s="117">
        <v>22</v>
      </c>
      <c r="B29" s="117"/>
      <c r="C29" s="118">
        <v>0.06133530092592593</v>
      </c>
      <c r="D29" s="119" t="s">
        <v>850</v>
      </c>
      <c r="E29" s="120" t="s">
        <v>851</v>
      </c>
      <c r="F29" s="121">
        <v>25772</v>
      </c>
      <c r="G29" s="122" t="s">
        <v>102</v>
      </c>
      <c r="H29" s="123"/>
      <c r="I29" s="2">
        <f t="shared" si="0"/>
        <v>0.0029072996599481407</v>
      </c>
      <c r="J29" s="2"/>
      <c r="L29" s="46">
        <v>20</v>
      </c>
      <c r="M29" s="47" t="s">
        <v>115</v>
      </c>
      <c r="N29" s="48" t="s">
        <v>116</v>
      </c>
      <c r="O29" s="49" t="s">
        <v>117</v>
      </c>
      <c r="P29" s="50" t="s">
        <v>118</v>
      </c>
      <c r="Q29" s="50" t="s">
        <v>58</v>
      </c>
      <c r="R29" s="51">
        <v>0.05643518518518518</v>
      </c>
      <c r="S29" s="44" t="s">
        <v>119</v>
      </c>
    </row>
    <row r="30" spans="1:19" ht="15.75" thickBot="1">
      <c r="A30" s="117">
        <v>23</v>
      </c>
      <c r="B30" s="117"/>
      <c r="C30" s="118">
        <v>0.06138113425925926</v>
      </c>
      <c r="D30" s="119" t="s">
        <v>152</v>
      </c>
      <c r="E30" s="120" t="s">
        <v>153</v>
      </c>
      <c r="F30" s="121">
        <v>27159</v>
      </c>
      <c r="G30" s="122" t="s">
        <v>852</v>
      </c>
      <c r="H30" s="123"/>
      <c r="I30" s="2">
        <f t="shared" si="0"/>
        <v>0.002909472164727651</v>
      </c>
      <c r="J30" s="2">
        <f>SUM(C30-R37)</f>
        <v>0.0033487268518518423</v>
      </c>
      <c r="K30" t="s">
        <v>937</v>
      </c>
      <c r="L30" s="46">
        <v>21</v>
      </c>
      <c r="M30" s="47" t="s">
        <v>120</v>
      </c>
      <c r="N30" s="48" t="s">
        <v>121</v>
      </c>
      <c r="O30" s="49" t="s">
        <v>122</v>
      </c>
      <c r="P30" s="50" t="s">
        <v>40</v>
      </c>
      <c r="Q30" s="50" t="s">
        <v>91</v>
      </c>
      <c r="R30" s="51">
        <v>0.05658564814814815</v>
      </c>
      <c r="S30" s="44" t="s">
        <v>123</v>
      </c>
    </row>
    <row r="31" spans="1:19" ht="15.75" thickBot="1">
      <c r="A31" s="117">
        <v>25</v>
      </c>
      <c r="B31" s="117">
        <v>1</v>
      </c>
      <c r="C31" s="118">
        <v>0.061964930555555554</v>
      </c>
      <c r="D31" s="119" t="s">
        <v>554</v>
      </c>
      <c r="E31" s="120" t="s">
        <v>853</v>
      </c>
      <c r="F31" s="121">
        <v>32357</v>
      </c>
      <c r="G31" s="122" t="s">
        <v>40</v>
      </c>
      <c r="H31" s="123" t="s">
        <v>849</v>
      </c>
      <c r="I31" s="2">
        <f t="shared" si="0"/>
        <v>0.002937144170050507</v>
      </c>
      <c r="J31" s="2"/>
      <c r="L31" s="53">
        <v>22</v>
      </c>
      <c r="M31" s="54" t="s">
        <v>124</v>
      </c>
      <c r="N31" s="55" t="s">
        <v>125</v>
      </c>
      <c r="O31" s="56" t="s">
        <v>126</v>
      </c>
      <c r="P31" s="57" t="s">
        <v>57</v>
      </c>
      <c r="Q31" s="57" t="s">
        <v>58</v>
      </c>
      <c r="R31" s="58">
        <v>0.05663194444444444</v>
      </c>
      <c r="S31" s="59" t="s">
        <v>127</v>
      </c>
    </row>
    <row r="32" spans="1:19" ht="15.75" thickBot="1">
      <c r="A32" s="117">
        <v>26</v>
      </c>
      <c r="B32" s="117"/>
      <c r="C32" s="118">
        <v>0.062338657407407405</v>
      </c>
      <c r="D32" s="119" t="s">
        <v>152</v>
      </c>
      <c r="E32" s="120" t="s">
        <v>854</v>
      </c>
      <c r="F32" s="121">
        <v>22671</v>
      </c>
      <c r="G32" s="122" t="s">
        <v>102</v>
      </c>
      <c r="H32" s="123"/>
      <c r="I32" s="2">
        <f t="shared" si="0"/>
        <v>0.002954858861800607</v>
      </c>
      <c r="J32" s="2"/>
      <c r="L32" s="46">
        <v>23</v>
      </c>
      <c r="M32" s="47" t="s">
        <v>128</v>
      </c>
      <c r="N32" s="48" t="s">
        <v>129</v>
      </c>
      <c r="O32" s="49" t="s">
        <v>130</v>
      </c>
      <c r="P32" s="50" t="s">
        <v>131</v>
      </c>
      <c r="Q32" s="50" t="s">
        <v>132</v>
      </c>
      <c r="R32" s="51">
        <v>0.056747685185185186</v>
      </c>
      <c r="S32" s="44" t="s">
        <v>133</v>
      </c>
    </row>
    <row r="33" spans="1:19" ht="15.75" thickBot="1">
      <c r="A33" s="117">
        <v>27</v>
      </c>
      <c r="B33" s="117">
        <v>2</v>
      </c>
      <c r="C33" s="118">
        <v>0.062487731481481484</v>
      </c>
      <c r="D33" s="119" t="s">
        <v>538</v>
      </c>
      <c r="E33" s="120" t="s">
        <v>539</v>
      </c>
      <c r="F33" s="121">
        <v>32690</v>
      </c>
      <c r="G33" s="122" t="s">
        <v>357</v>
      </c>
      <c r="H33" s="123" t="s">
        <v>855</v>
      </c>
      <c r="I33" s="2">
        <f t="shared" si="0"/>
        <v>0.0029619249884571966</v>
      </c>
      <c r="J33" s="2"/>
      <c r="L33" s="46">
        <v>24</v>
      </c>
      <c r="M33" s="47" t="s">
        <v>134</v>
      </c>
      <c r="N33" s="48" t="s">
        <v>135</v>
      </c>
      <c r="O33" s="49" t="s">
        <v>136</v>
      </c>
      <c r="P33" s="50" t="s">
        <v>68</v>
      </c>
      <c r="Q33" s="50" t="s">
        <v>137</v>
      </c>
      <c r="R33" s="51">
        <v>0.05704861111111111</v>
      </c>
      <c r="S33" s="44" t="s">
        <v>138</v>
      </c>
    </row>
    <row r="34" spans="1:19" ht="15.75" thickBot="1">
      <c r="A34" s="117">
        <v>29</v>
      </c>
      <c r="B34" s="117"/>
      <c r="C34" s="118">
        <v>0.06275902777777777</v>
      </c>
      <c r="D34" s="119" t="s">
        <v>143</v>
      </c>
      <c r="E34" s="120" t="s">
        <v>856</v>
      </c>
      <c r="F34" s="121">
        <v>26050</v>
      </c>
      <c r="G34" s="122" t="s">
        <v>22</v>
      </c>
      <c r="H34" s="123"/>
      <c r="I34" s="2">
        <f t="shared" si="0"/>
        <v>0.0029747844611924808</v>
      </c>
      <c r="J34" s="2"/>
      <c r="L34" s="53">
        <v>25</v>
      </c>
      <c r="M34" s="54" t="s">
        <v>139</v>
      </c>
      <c r="N34" s="55" t="s">
        <v>140</v>
      </c>
      <c r="O34" s="56" t="s">
        <v>141</v>
      </c>
      <c r="P34" s="57" t="s">
        <v>57</v>
      </c>
      <c r="Q34" s="57" t="s">
        <v>58</v>
      </c>
      <c r="R34" s="58">
        <v>0.057118055555555554</v>
      </c>
      <c r="S34" s="59" t="s">
        <v>142</v>
      </c>
    </row>
    <row r="35" spans="1:19" ht="15.75" thickBot="1">
      <c r="A35" s="117">
        <v>30</v>
      </c>
      <c r="B35" s="117"/>
      <c r="C35" s="118">
        <v>0.062853125</v>
      </c>
      <c r="D35" s="119" t="s">
        <v>192</v>
      </c>
      <c r="E35" s="120" t="s">
        <v>193</v>
      </c>
      <c r="F35" s="121">
        <v>22247</v>
      </c>
      <c r="G35" s="122" t="s">
        <v>857</v>
      </c>
      <c r="H35" s="123"/>
      <c r="I35" s="2">
        <f t="shared" si="0"/>
        <v>0.002979244679338294</v>
      </c>
      <c r="J35" s="2"/>
      <c r="L35" s="46">
        <v>26</v>
      </c>
      <c r="M35" s="47" t="s">
        <v>143</v>
      </c>
      <c r="N35" s="48" t="s">
        <v>144</v>
      </c>
      <c r="O35" s="49" t="s">
        <v>145</v>
      </c>
      <c r="P35" s="50" t="s">
        <v>96</v>
      </c>
      <c r="Q35" s="50" t="s">
        <v>97</v>
      </c>
      <c r="R35" s="51">
        <v>0.05714120370370371</v>
      </c>
      <c r="S35" s="44" t="s">
        <v>146</v>
      </c>
    </row>
    <row r="36" spans="1:19" ht="24.75" thickBot="1">
      <c r="A36" s="117">
        <v>31</v>
      </c>
      <c r="B36" s="117"/>
      <c r="C36" s="118">
        <v>0.06359965277777778</v>
      </c>
      <c r="D36" s="119" t="s">
        <v>177</v>
      </c>
      <c r="E36" s="120" t="s">
        <v>858</v>
      </c>
      <c r="F36" s="121">
        <v>21902</v>
      </c>
      <c r="G36" s="122" t="s">
        <v>90</v>
      </c>
      <c r="H36" s="123"/>
      <c r="I36" s="2">
        <f t="shared" si="0"/>
        <v>0.003014630173853049</v>
      </c>
      <c r="J36" s="2">
        <f>SUM(C36-R43)</f>
        <v>0.003611226851851855</v>
      </c>
      <c r="K36" t="s">
        <v>937</v>
      </c>
      <c r="L36" s="46">
        <v>27</v>
      </c>
      <c r="M36" s="47" t="s">
        <v>147</v>
      </c>
      <c r="N36" s="48" t="s">
        <v>148</v>
      </c>
      <c r="O36" s="49" t="s">
        <v>149</v>
      </c>
      <c r="P36" s="50" t="s">
        <v>40</v>
      </c>
      <c r="Q36" s="50" t="s">
        <v>150</v>
      </c>
      <c r="R36" s="51">
        <v>0.05762731481481481</v>
      </c>
      <c r="S36" s="44" t="s">
        <v>151</v>
      </c>
    </row>
    <row r="37" spans="1:19" ht="15.75" thickBot="1">
      <c r="A37" s="117">
        <v>32</v>
      </c>
      <c r="B37" s="117"/>
      <c r="C37" s="118">
        <v>0.06361261574074074</v>
      </c>
      <c r="D37" s="119" t="s">
        <v>120</v>
      </c>
      <c r="E37" s="120" t="s">
        <v>859</v>
      </c>
      <c r="F37" s="121">
        <v>26723</v>
      </c>
      <c r="G37" s="122" t="s">
        <v>40</v>
      </c>
      <c r="H37" s="123" t="s">
        <v>849</v>
      </c>
      <c r="I37" s="2">
        <f t="shared" si="0"/>
        <v>0.0030152446196492744</v>
      </c>
      <c r="J37" s="2"/>
      <c r="L37" s="46">
        <v>28</v>
      </c>
      <c r="M37" s="47" t="s">
        <v>152</v>
      </c>
      <c r="N37" s="48" t="s">
        <v>153</v>
      </c>
      <c r="O37" s="49" t="s">
        <v>154</v>
      </c>
      <c r="P37" s="50" t="s">
        <v>155</v>
      </c>
      <c r="Q37" s="50"/>
      <c r="R37" s="51">
        <v>0.058032407407407414</v>
      </c>
      <c r="S37" s="44" t="s">
        <v>156</v>
      </c>
    </row>
    <row r="38" spans="1:19" ht="15.75" thickBot="1">
      <c r="A38" s="117">
        <v>33</v>
      </c>
      <c r="B38" s="117"/>
      <c r="C38" s="118">
        <v>0.0643087962962963</v>
      </c>
      <c r="D38" s="119" t="s">
        <v>197</v>
      </c>
      <c r="E38" s="120" t="s">
        <v>198</v>
      </c>
      <c r="F38" s="121">
        <v>27647</v>
      </c>
      <c r="G38" s="137" t="s">
        <v>118</v>
      </c>
      <c r="H38" s="123" t="s">
        <v>860</v>
      </c>
      <c r="I38" s="2">
        <f t="shared" si="0"/>
        <v>0.0030482436505804753</v>
      </c>
      <c r="J38" s="2">
        <f>SUM(C38-R48)</f>
        <v>0.0027462962962962953</v>
      </c>
      <c r="K38" t="s">
        <v>937</v>
      </c>
      <c r="L38" s="46">
        <v>29</v>
      </c>
      <c r="M38" s="47" t="s">
        <v>157</v>
      </c>
      <c r="N38" s="48" t="s">
        <v>158</v>
      </c>
      <c r="O38" s="49" t="s">
        <v>159</v>
      </c>
      <c r="P38" s="50" t="s">
        <v>22</v>
      </c>
      <c r="Q38" s="52"/>
      <c r="R38" s="51">
        <v>0.058298611111111114</v>
      </c>
      <c r="S38" s="44" t="s">
        <v>160</v>
      </c>
    </row>
    <row r="39" spans="1:19" ht="15.75" thickBot="1">
      <c r="A39" s="117">
        <v>34</v>
      </c>
      <c r="B39" s="117"/>
      <c r="C39" s="118">
        <v>0.06454097222222223</v>
      </c>
      <c r="D39" s="119" t="s">
        <v>741</v>
      </c>
      <c r="E39" s="120" t="s">
        <v>861</v>
      </c>
      <c r="F39" s="121">
        <v>21038</v>
      </c>
      <c r="G39" s="122" t="s">
        <v>40</v>
      </c>
      <c r="H39" s="123"/>
      <c r="I39" s="2">
        <f t="shared" si="0"/>
        <v>0.0030592488136807236</v>
      </c>
      <c r="J39" s="2"/>
      <c r="L39" s="46">
        <v>30</v>
      </c>
      <c r="M39" s="47" t="s">
        <v>161</v>
      </c>
      <c r="N39" s="48" t="s">
        <v>162</v>
      </c>
      <c r="O39" s="49" t="s">
        <v>163</v>
      </c>
      <c r="P39" s="50" t="s">
        <v>40</v>
      </c>
      <c r="Q39" s="50" t="s">
        <v>46</v>
      </c>
      <c r="R39" s="51">
        <v>0.05841435185185185</v>
      </c>
      <c r="S39" s="44" t="s">
        <v>164</v>
      </c>
    </row>
    <row r="40" spans="1:19" ht="15.75" thickBot="1">
      <c r="A40" s="117">
        <v>35</v>
      </c>
      <c r="B40" s="117"/>
      <c r="C40" s="118">
        <v>0.06493449074074074</v>
      </c>
      <c r="D40" s="133" t="s">
        <v>202</v>
      </c>
      <c r="E40" s="134" t="s">
        <v>203</v>
      </c>
      <c r="F40" s="121">
        <v>25695</v>
      </c>
      <c r="G40" s="122" t="s">
        <v>40</v>
      </c>
      <c r="H40" s="123" t="s">
        <v>849</v>
      </c>
      <c r="I40" s="2">
        <f t="shared" si="0"/>
        <v>0.0030779016324947025</v>
      </c>
      <c r="J40" s="2">
        <f>SUM(C40-R49)</f>
        <v>0.0023650462962963026</v>
      </c>
      <c r="K40" t="s">
        <v>937</v>
      </c>
      <c r="L40" s="46">
        <v>31</v>
      </c>
      <c r="M40" s="47" t="s">
        <v>165</v>
      </c>
      <c r="N40" s="48" t="s">
        <v>166</v>
      </c>
      <c r="O40" s="49" t="s">
        <v>167</v>
      </c>
      <c r="P40" s="52"/>
      <c r="Q40" s="52"/>
      <c r="R40" s="51">
        <v>0.05907407407407408</v>
      </c>
      <c r="S40" s="44" t="s">
        <v>168</v>
      </c>
    </row>
    <row r="41" spans="1:19" ht="15.75" thickBot="1">
      <c r="A41" s="117">
        <v>36</v>
      </c>
      <c r="B41" s="117">
        <v>3</v>
      </c>
      <c r="C41" s="118">
        <v>0.06512835648148148</v>
      </c>
      <c r="D41" s="119" t="s">
        <v>525</v>
      </c>
      <c r="E41" s="120" t="s">
        <v>862</v>
      </c>
      <c r="F41" s="121">
        <v>32553</v>
      </c>
      <c r="G41" s="137" t="s">
        <v>118</v>
      </c>
      <c r="H41" s="123" t="s">
        <v>845</v>
      </c>
      <c r="I41" s="2">
        <f t="shared" si="0"/>
        <v>0.003087090888822177</v>
      </c>
      <c r="J41" s="2"/>
      <c r="L41" s="53">
        <v>32</v>
      </c>
      <c r="M41" s="54" t="s">
        <v>169</v>
      </c>
      <c r="N41" s="55" t="s">
        <v>170</v>
      </c>
      <c r="O41" s="56" t="s">
        <v>171</v>
      </c>
      <c r="P41" s="57" t="s">
        <v>22</v>
      </c>
      <c r="Q41" s="57"/>
      <c r="R41" s="58">
        <v>0.05924768518518519</v>
      </c>
      <c r="S41" s="59" t="s">
        <v>172</v>
      </c>
    </row>
    <row r="42" spans="1:19" ht="15.75" thickBot="1">
      <c r="A42" s="117">
        <v>37</v>
      </c>
      <c r="B42" s="117"/>
      <c r="C42" s="118">
        <v>0.06522071759259258</v>
      </c>
      <c r="D42" s="119" t="s">
        <v>236</v>
      </c>
      <c r="E42" s="120" t="s">
        <v>251</v>
      </c>
      <c r="F42" s="121">
        <v>18781</v>
      </c>
      <c r="G42" s="122" t="s">
        <v>253</v>
      </c>
      <c r="H42" s="123"/>
      <c r="I42" s="2">
        <f t="shared" si="0"/>
        <v>0.0030914688151202816</v>
      </c>
      <c r="J42" s="2"/>
      <c r="L42" s="46">
        <v>33</v>
      </c>
      <c r="M42" s="47" t="s">
        <v>173</v>
      </c>
      <c r="N42" s="48" t="s">
        <v>174</v>
      </c>
      <c r="O42" s="49" t="s">
        <v>175</v>
      </c>
      <c r="P42" s="50" t="s">
        <v>68</v>
      </c>
      <c r="Q42" s="50"/>
      <c r="R42" s="51">
        <v>0.05983796296296296</v>
      </c>
      <c r="S42" s="44" t="s">
        <v>176</v>
      </c>
    </row>
    <row r="43" spans="1:19" ht="15.75" thickBot="1">
      <c r="A43" s="117">
        <v>39</v>
      </c>
      <c r="B43" s="117"/>
      <c r="C43" s="118">
        <v>0.06572662037037037</v>
      </c>
      <c r="D43" s="119" t="s">
        <v>313</v>
      </c>
      <c r="E43" s="120" t="s">
        <v>314</v>
      </c>
      <c r="F43" s="121">
        <v>21790</v>
      </c>
      <c r="G43" s="122" t="s">
        <v>131</v>
      </c>
      <c r="H43" s="123" t="s">
        <v>132</v>
      </c>
      <c r="I43" s="2">
        <f t="shared" si="0"/>
        <v>0.0031154486595426066</v>
      </c>
      <c r="J43" s="2"/>
      <c r="L43" s="46">
        <v>34</v>
      </c>
      <c r="M43" s="47" t="s">
        <v>177</v>
      </c>
      <c r="N43" s="48" t="s">
        <v>178</v>
      </c>
      <c r="O43" s="49" t="s">
        <v>179</v>
      </c>
      <c r="P43" s="50" t="s">
        <v>90</v>
      </c>
      <c r="Q43" s="50"/>
      <c r="R43" s="51">
        <v>0.059988425925925924</v>
      </c>
      <c r="S43" s="44" t="s">
        <v>180</v>
      </c>
    </row>
    <row r="44" spans="1:19" ht="15.75" thickBot="1">
      <c r="A44" s="117">
        <v>40</v>
      </c>
      <c r="B44" s="117"/>
      <c r="C44" s="118">
        <v>0.06600034722222221</v>
      </c>
      <c r="D44" s="119" t="s">
        <v>267</v>
      </c>
      <c r="E44" s="120" t="s">
        <v>268</v>
      </c>
      <c r="F44" s="121">
        <v>16168</v>
      </c>
      <c r="G44" s="122" t="s">
        <v>68</v>
      </c>
      <c r="H44" s="123"/>
      <c r="I44" s="2">
        <f t="shared" si="0"/>
        <v>0.003128423340864683</v>
      </c>
      <c r="J44" s="2"/>
      <c r="L44" s="46">
        <v>35</v>
      </c>
      <c r="M44" s="47" t="s">
        <v>173</v>
      </c>
      <c r="N44" s="48" t="s">
        <v>181</v>
      </c>
      <c r="O44" s="49" t="s">
        <v>182</v>
      </c>
      <c r="P44" s="50" t="s">
        <v>90</v>
      </c>
      <c r="Q44" s="50" t="s">
        <v>91</v>
      </c>
      <c r="R44" s="51">
        <v>0.060335648148148145</v>
      </c>
      <c r="S44" s="44" t="s">
        <v>183</v>
      </c>
    </row>
    <row r="45" spans="1:19" ht="15.75" thickBot="1">
      <c r="A45" s="117">
        <v>41</v>
      </c>
      <c r="B45" s="117"/>
      <c r="C45" s="118">
        <v>0.06667986111111111</v>
      </c>
      <c r="D45" s="119" t="s">
        <v>83</v>
      </c>
      <c r="E45" s="120" t="s">
        <v>276</v>
      </c>
      <c r="F45" s="121">
        <v>30936</v>
      </c>
      <c r="G45" s="122" t="s">
        <v>40</v>
      </c>
      <c r="H45" s="123" t="s">
        <v>863</v>
      </c>
      <c r="I45" s="2">
        <f t="shared" si="0"/>
        <v>0.0031606323700578806</v>
      </c>
      <c r="J45" s="2"/>
      <c r="L45" s="46">
        <v>36</v>
      </c>
      <c r="M45" s="47" t="s">
        <v>184</v>
      </c>
      <c r="N45" s="48" t="s">
        <v>185</v>
      </c>
      <c r="O45" s="49" t="s">
        <v>186</v>
      </c>
      <c r="P45" s="50" t="s">
        <v>90</v>
      </c>
      <c r="Q45" s="50" t="s">
        <v>91</v>
      </c>
      <c r="R45" s="51">
        <v>0.06063657407407408</v>
      </c>
      <c r="S45" s="44" t="s">
        <v>187</v>
      </c>
    </row>
    <row r="46" spans="1:19" ht="15.75" thickBot="1">
      <c r="A46" s="117">
        <v>42</v>
      </c>
      <c r="B46" s="117">
        <v>4</v>
      </c>
      <c r="C46" s="118">
        <v>0.06685787037037037</v>
      </c>
      <c r="D46" s="119" t="s">
        <v>525</v>
      </c>
      <c r="E46" s="120" t="s">
        <v>864</v>
      </c>
      <c r="F46" s="121">
        <v>32156</v>
      </c>
      <c r="G46" s="122" t="s">
        <v>852</v>
      </c>
      <c r="H46" s="123"/>
      <c r="I46" s="2">
        <f t="shared" si="0"/>
        <v>0.003169070027509616</v>
      </c>
      <c r="J46" s="2"/>
      <c r="L46" s="46">
        <v>37</v>
      </c>
      <c r="M46" s="47" t="s">
        <v>188</v>
      </c>
      <c r="N46" s="48" t="s">
        <v>189</v>
      </c>
      <c r="O46" s="49" t="s">
        <v>190</v>
      </c>
      <c r="P46" s="50" t="s">
        <v>96</v>
      </c>
      <c r="Q46" s="50" t="s">
        <v>97</v>
      </c>
      <c r="R46" s="51">
        <v>0.06149305555555556</v>
      </c>
      <c r="S46" s="44" t="s">
        <v>191</v>
      </c>
    </row>
    <row r="47" spans="1:19" ht="15.75" thickBot="1">
      <c r="A47" s="117">
        <v>43</v>
      </c>
      <c r="B47" s="117"/>
      <c r="C47" s="118">
        <v>0.06725405092592592</v>
      </c>
      <c r="D47" s="119" t="s">
        <v>210</v>
      </c>
      <c r="E47" s="120" t="s">
        <v>865</v>
      </c>
      <c r="F47" s="121">
        <v>26559</v>
      </c>
      <c r="G47" s="122" t="s">
        <v>57</v>
      </c>
      <c r="H47" s="123" t="s">
        <v>866</v>
      </c>
      <c r="I47" s="2">
        <f t="shared" si="0"/>
        <v>0.0031878490271567477</v>
      </c>
      <c r="J47" s="2"/>
      <c r="L47" s="46">
        <v>38</v>
      </c>
      <c r="M47" s="47" t="s">
        <v>192</v>
      </c>
      <c r="N47" s="48" t="s">
        <v>193</v>
      </c>
      <c r="O47" s="49" t="s">
        <v>194</v>
      </c>
      <c r="P47" s="50" t="s">
        <v>195</v>
      </c>
      <c r="Q47" s="50"/>
      <c r="R47" s="51">
        <v>0.061550925925925926</v>
      </c>
      <c r="S47" s="44" t="s">
        <v>196</v>
      </c>
    </row>
    <row r="48" spans="1:19" ht="15.75" thickBot="1">
      <c r="A48" s="117">
        <v>44</v>
      </c>
      <c r="B48" s="117"/>
      <c r="C48" s="118">
        <v>0.06799236111111111</v>
      </c>
      <c r="D48" s="119" t="s">
        <v>867</v>
      </c>
      <c r="E48" s="120" t="s">
        <v>325</v>
      </c>
      <c r="F48" s="121">
        <v>25915</v>
      </c>
      <c r="G48" s="122" t="s">
        <v>40</v>
      </c>
      <c r="H48" s="123"/>
      <c r="I48" s="2">
        <f t="shared" si="0"/>
        <v>0.0032228450069256816</v>
      </c>
      <c r="J48" s="2"/>
      <c r="L48" s="46">
        <v>39</v>
      </c>
      <c r="M48" s="47" t="s">
        <v>197</v>
      </c>
      <c r="N48" s="48" t="s">
        <v>198</v>
      </c>
      <c r="O48" s="49" t="s">
        <v>199</v>
      </c>
      <c r="P48" s="50" t="s">
        <v>118</v>
      </c>
      <c r="Q48" s="50" t="s">
        <v>200</v>
      </c>
      <c r="R48" s="51">
        <v>0.0615625</v>
      </c>
      <c r="S48" s="44" t="s">
        <v>201</v>
      </c>
    </row>
    <row r="49" spans="1:19" ht="15.75" thickBot="1">
      <c r="A49" s="117">
        <v>45</v>
      </c>
      <c r="B49" s="117"/>
      <c r="C49" s="118">
        <v>0.06843229166666666</v>
      </c>
      <c r="D49" s="119" t="s">
        <v>551</v>
      </c>
      <c r="E49" s="120" t="s">
        <v>856</v>
      </c>
      <c r="F49" s="121">
        <v>26442</v>
      </c>
      <c r="G49" s="122" t="s">
        <v>22</v>
      </c>
      <c r="H49" s="123"/>
      <c r="I49" s="2">
        <f t="shared" si="0"/>
        <v>0.003243697761135074</v>
      </c>
      <c r="J49" s="2"/>
      <c r="L49" s="46">
        <v>40</v>
      </c>
      <c r="M49" s="139" t="s">
        <v>202</v>
      </c>
      <c r="N49" s="140" t="s">
        <v>203</v>
      </c>
      <c r="O49" s="49" t="s">
        <v>204</v>
      </c>
      <c r="P49" s="50" t="s">
        <v>40</v>
      </c>
      <c r="Q49" s="50"/>
      <c r="R49" s="51">
        <v>0.06256944444444444</v>
      </c>
      <c r="S49" s="44" t="s">
        <v>205</v>
      </c>
    </row>
    <row r="50" spans="1:19" ht="15.75" thickBot="1">
      <c r="A50" s="117">
        <v>46</v>
      </c>
      <c r="B50" s="117"/>
      <c r="C50" s="118">
        <v>0.06891331018518519</v>
      </c>
      <c r="D50" s="119" t="s">
        <v>868</v>
      </c>
      <c r="E50" s="120" t="s">
        <v>869</v>
      </c>
      <c r="F50" s="121">
        <v>30353</v>
      </c>
      <c r="G50" s="122" t="s">
        <v>40</v>
      </c>
      <c r="H50" s="123" t="s">
        <v>849</v>
      </c>
      <c r="I50" s="2">
        <f t="shared" si="0"/>
        <v>0.0032664980890735737</v>
      </c>
      <c r="J50" s="2"/>
      <c r="L50" s="46">
        <v>41</v>
      </c>
      <c r="M50" s="47" t="s">
        <v>206</v>
      </c>
      <c r="N50" s="48" t="s">
        <v>207</v>
      </c>
      <c r="O50" s="49" t="s">
        <v>208</v>
      </c>
      <c r="P50" s="50" t="s">
        <v>131</v>
      </c>
      <c r="Q50" s="50" t="s">
        <v>132</v>
      </c>
      <c r="R50" s="51">
        <v>0.06277777777777778</v>
      </c>
      <c r="S50" s="44" t="s">
        <v>209</v>
      </c>
    </row>
    <row r="51" spans="1:19" ht="24.75" thickBot="1">
      <c r="A51" s="117">
        <v>47</v>
      </c>
      <c r="B51" s="117"/>
      <c r="C51" s="118">
        <v>0.06898159722222223</v>
      </c>
      <c r="D51" s="119" t="s">
        <v>173</v>
      </c>
      <c r="E51" s="120" t="s">
        <v>351</v>
      </c>
      <c r="F51" s="121">
        <v>23922</v>
      </c>
      <c r="G51" s="122" t="s">
        <v>40</v>
      </c>
      <c r="H51" s="123"/>
      <c r="I51" s="2">
        <f t="shared" si="0"/>
        <v>0.0032697349017501176</v>
      </c>
      <c r="J51" s="2"/>
      <c r="L51" s="46">
        <v>42</v>
      </c>
      <c r="M51" s="47" t="s">
        <v>210</v>
      </c>
      <c r="N51" s="48" t="s">
        <v>211</v>
      </c>
      <c r="O51" s="49" t="s">
        <v>212</v>
      </c>
      <c r="P51" s="50" t="s">
        <v>57</v>
      </c>
      <c r="Q51" s="50" t="s">
        <v>213</v>
      </c>
      <c r="R51" s="51">
        <v>0.06297453703703704</v>
      </c>
      <c r="S51" s="44" t="s">
        <v>214</v>
      </c>
    </row>
    <row r="52" spans="1:19" ht="15.75" thickBot="1">
      <c r="A52" s="117">
        <v>48</v>
      </c>
      <c r="B52" s="117"/>
      <c r="C52" s="118">
        <v>0.06919421296296296</v>
      </c>
      <c r="D52" s="119" t="s">
        <v>232</v>
      </c>
      <c r="E52" s="120" t="s">
        <v>233</v>
      </c>
      <c r="F52" s="121">
        <v>21951</v>
      </c>
      <c r="G52" s="122" t="s">
        <v>40</v>
      </c>
      <c r="H52" s="123"/>
      <c r="I52" s="2">
        <f t="shared" si="0"/>
        <v>0.0032798129100328464</v>
      </c>
      <c r="J52" s="2"/>
      <c r="L52" s="46">
        <v>43</v>
      </c>
      <c r="M52" s="47" t="s">
        <v>143</v>
      </c>
      <c r="N52" s="48" t="s">
        <v>215</v>
      </c>
      <c r="O52" s="49" t="s">
        <v>216</v>
      </c>
      <c r="P52" s="50" t="s">
        <v>90</v>
      </c>
      <c r="Q52" s="50" t="s">
        <v>91</v>
      </c>
      <c r="R52" s="51">
        <v>0.06386574074074074</v>
      </c>
      <c r="S52" s="44" t="s">
        <v>217</v>
      </c>
    </row>
    <row r="53" spans="1:19" ht="15.75" thickBot="1">
      <c r="A53" s="117">
        <v>49</v>
      </c>
      <c r="B53" s="117"/>
      <c r="C53" s="118">
        <v>0.06942928240740741</v>
      </c>
      <c r="D53" s="119" t="s">
        <v>93</v>
      </c>
      <c r="E53" s="120" t="s">
        <v>408</v>
      </c>
      <c r="F53" s="121">
        <v>26023</v>
      </c>
      <c r="G53" s="122" t="s">
        <v>131</v>
      </c>
      <c r="H53" s="123" t="s">
        <v>132</v>
      </c>
      <c r="I53" s="2">
        <f t="shared" si="0"/>
        <v>0.0032909552262126085</v>
      </c>
      <c r="J53" s="2"/>
      <c r="L53" s="46">
        <v>44</v>
      </c>
      <c r="M53" s="47" t="s">
        <v>218</v>
      </c>
      <c r="N53" s="48" t="s">
        <v>219</v>
      </c>
      <c r="O53" s="49" t="s">
        <v>220</v>
      </c>
      <c r="P53" s="50" t="s">
        <v>40</v>
      </c>
      <c r="Q53" s="50"/>
      <c r="R53" s="51">
        <v>0.06408564814814814</v>
      </c>
      <c r="S53" s="44" t="s">
        <v>221</v>
      </c>
    </row>
    <row r="54" spans="1:19" ht="15.75" thickBot="1">
      <c r="A54" s="117">
        <v>50</v>
      </c>
      <c r="B54" s="117"/>
      <c r="C54" s="118">
        <v>0.06944166666666667</v>
      </c>
      <c r="D54" s="119" t="s">
        <v>733</v>
      </c>
      <c r="E54" s="120" t="s">
        <v>853</v>
      </c>
      <c r="F54" s="121">
        <v>23832</v>
      </c>
      <c r="G54" s="122" t="s">
        <v>40</v>
      </c>
      <c r="H54" s="123" t="s">
        <v>849</v>
      </c>
      <c r="I54" s="2">
        <f t="shared" si="0"/>
        <v>0.003291542241392931</v>
      </c>
      <c r="J54" s="2"/>
      <c r="L54" s="53">
        <v>45</v>
      </c>
      <c r="M54" s="54" t="s">
        <v>222</v>
      </c>
      <c r="N54" s="55" t="s">
        <v>223</v>
      </c>
      <c r="O54" s="56" t="s">
        <v>224</v>
      </c>
      <c r="P54" s="57" t="s">
        <v>40</v>
      </c>
      <c r="Q54" s="57" t="s">
        <v>225</v>
      </c>
      <c r="R54" s="58">
        <v>0.06413194444444444</v>
      </c>
      <c r="S54" s="59" t="s">
        <v>226</v>
      </c>
    </row>
    <row r="55" spans="1:19" ht="15.75" thickBot="1">
      <c r="A55" s="117">
        <v>51</v>
      </c>
      <c r="B55" s="117"/>
      <c r="C55" s="118">
        <v>0.06968935185185185</v>
      </c>
      <c r="D55" s="133" t="s">
        <v>227</v>
      </c>
      <c r="E55" s="134" t="s">
        <v>244</v>
      </c>
      <c r="F55" s="135">
        <v>21233</v>
      </c>
      <c r="G55" s="137" t="s">
        <v>118</v>
      </c>
      <c r="H55" s="123" t="s">
        <v>845</v>
      </c>
      <c r="I55" s="2">
        <f t="shared" si="0"/>
        <v>0.0033032825449993766</v>
      </c>
      <c r="J55" s="2">
        <f>SUM(C55-R59)</f>
        <v>0.00449259259259259</v>
      </c>
      <c r="K55" t="s">
        <v>937</v>
      </c>
      <c r="L55" s="46">
        <v>46</v>
      </c>
      <c r="M55" s="47" t="s">
        <v>227</v>
      </c>
      <c r="N55" s="48" t="s">
        <v>228</v>
      </c>
      <c r="O55" s="49" t="s">
        <v>229</v>
      </c>
      <c r="P55" s="50" t="s">
        <v>230</v>
      </c>
      <c r="Q55" s="50"/>
      <c r="R55" s="51">
        <v>0.06454861111111111</v>
      </c>
      <c r="S55" s="44" t="s">
        <v>231</v>
      </c>
    </row>
    <row r="56" spans="1:19" ht="15.75" thickBot="1">
      <c r="A56" s="117">
        <v>53</v>
      </c>
      <c r="B56" s="117"/>
      <c r="C56" s="118">
        <v>0.06993854166666667</v>
      </c>
      <c r="D56" s="129" t="s">
        <v>296</v>
      </c>
      <c r="E56" s="130" t="s">
        <v>49</v>
      </c>
      <c r="F56" s="135">
        <v>21231</v>
      </c>
      <c r="G56" s="122" t="s">
        <v>40</v>
      </c>
      <c r="H56" s="123" t="s">
        <v>849</v>
      </c>
      <c r="I56" s="13">
        <f t="shared" si="0"/>
        <v>0.00331509416820717</v>
      </c>
      <c r="J56" s="2"/>
      <c r="L56" s="46">
        <v>47</v>
      </c>
      <c r="M56" s="47" t="s">
        <v>232</v>
      </c>
      <c r="N56" s="48" t="s">
        <v>233</v>
      </c>
      <c r="O56" s="49" t="s">
        <v>234</v>
      </c>
      <c r="P56" s="50" t="s">
        <v>40</v>
      </c>
      <c r="Q56" s="50"/>
      <c r="R56" s="51">
        <v>0.0646412037037037</v>
      </c>
      <c r="S56" s="44" t="s">
        <v>235</v>
      </c>
    </row>
    <row r="57" spans="1:19" ht="15.75" thickBot="1">
      <c r="A57" s="117">
        <v>54</v>
      </c>
      <c r="B57" s="117"/>
      <c r="C57" s="118">
        <v>0.07011828703703704</v>
      </c>
      <c r="D57" s="119" t="s">
        <v>366</v>
      </c>
      <c r="E57" s="120" t="s">
        <v>367</v>
      </c>
      <c r="F57" s="121">
        <v>25139</v>
      </c>
      <c r="G57" s="137" t="s">
        <v>118</v>
      </c>
      <c r="H57" s="123" t="s">
        <v>860</v>
      </c>
      <c r="I57" s="2">
        <f t="shared" si="0"/>
        <v>0.003323614117506614</v>
      </c>
      <c r="J57" s="2"/>
      <c r="L57" s="46">
        <v>48</v>
      </c>
      <c r="M57" s="47" t="s">
        <v>236</v>
      </c>
      <c r="N57" s="48" t="s">
        <v>237</v>
      </c>
      <c r="O57" s="49" t="s">
        <v>238</v>
      </c>
      <c r="P57" s="50" t="s">
        <v>27</v>
      </c>
      <c r="Q57" s="50"/>
      <c r="R57" s="51">
        <v>0.06502314814814815</v>
      </c>
      <c r="S57" s="44" t="s">
        <v>239</v>
      </c>
    </row>
    <row r="58" spans="1:19" ht="15.75" thickBot="1">
      <c r="A58" s="117">
        <v>55</v>
      </c>
      <c r="B58" s="117"/>
      <c r="C58" s="118">
        <v>0.07013356481481482</v>
      </c>
      <c r="D58" s="133" t="s">
        <v>308</v>
      </c>
      <c r="E58" s="134" t="s">
        <v>870</v>
      </c>
      <c r="F58" s="135">
        <v>17831</v>
      </c>
      <c r="G58" s="122" t="s">
        <v>40</v>
      </c>
      <c r="H58" s="123" t="s">
        <v>871</v>
      </c>
      <c r="I58" s="2">
        <f t="shared" si="0"/>
        <v>0.003324338285766451</v>
      </c>
      <c r="J58" s="2"/>
      <c r="L58" s="53">
        <v>49</v>
      </c>
      <c r="M58" s="54" t="s">
        <v>240</v>
      </c>
      <c r="N58" s="55" t="s">
        <v>241</v>
      </c>
      <c r="O58" s="56" t="s">
        <v>242</v>
      </c>
      <c r="P58" s="57" t="s">
        <v>68</v>
      </c>
      <c r="Q58" s="57" t="s">
        <v>137</v>
      </c>
      <c r="R58" s="58">
        <v>0.06503472222222222</v>
      </c>
      <c r="S58" s="59" t="s">
        <v>243</v>
      </c>
    </row>
    <row r="59" spans="1:19" ht="15.75" thickBot="1">
      <c r="A59" s="117">
        <v>56</v>
      </c>
      <c r="B59" s="117"/>
      <c r="C59" s="118">
        <v>0.07029375</v>
      </c>
      <c r="D59" s="119" t="s">
        <v>48</v>
      </c>
      <c r="E59" s="120" t="s">
        <v>872</v>
      </c>
      <c r="F59" s="136">
        <v>15672</v>
      </c>
      <c r="G59" s="122" t="s">
        <v>131</v>
      </c>
      <c r="H59" s="123" t="s">
        <v>132</v>
      </c>
      <c r="I59" s="2">
        <f t="shared" si="0"/>
        <v>0.0033319310802483763</v>
      </c>
      <c r="J59" s="2"/>
      <c r="L59" s="46">
        <v>50</v>
      </c>
      <c r="M59" s="47" t="s">
        <v>227</v>
      </c>
      <c r="N59" s="48" t="s">
        <v>244</v>
      </c>
      <c r="O59" s="49" t="s">
        <v>245</v>
      </c>
      <c r="P59" s="50" t="s">
        <v>118</v>
      </c>
      <c r="Q59" s="50" t="s">
        <v>58</v>
      </c>
      <c r="R59" s="51">
        <v>0.06519675925925926</v>
      </c>
      <c r="S59" s="44" t="s">
        <v>246</v>
      </c>
    </row>
    <row r="60" spans="1:19" ht="15.75" thickBot="1">
      <c r="A60" s="117">
        <v>57</v>
      </c>
      <c r="B60" s="117"/>
      <c r="C60" s="118">
        <v>0.07050462962962963</v>
      </c>
      <c r="D60" s="119" t="s">
        <v>454</v>
      </c>
      <c r="E60" s="120" t="s">
        <v>734</v>
      </c>
      <c r="F60" s="121">
        <v>22404</v>
      </c>
      <c r="G60" s="122" t="s">
        <v>40</v>
      </c>
      <c r="H60" s="123"/>
      <c r="I60" s="2">
        <f t="shared" si="0"/>
        <v>0.0033419267966833966</v>
      </c>
      <c r="J60" s="2"/>
      <c r="L60" s="46">
        <v>51</v>
      </c>
      <c r="M60" s="47" t="s">
        <v>247</v>
      </c>
      <c r="N60" s="48" t="s">
        <v>248</v>
      </c>
      <c r="O60" s="49" t="s">
        <v>249</v>
      </c>
      <c r="P60" s="50" t="s">
        <v>40</v>
      </c>
      <c r="Q60" s="50"/>
      <c r="R60" s="51">
        <v>0.06530092592592592</v>
      </c>
      <c r="S60" s="44" t="s">
        <v>250</v>
      </c>
    </row>
    <row r="61" spans="1:19" ht="15.75" thickBot="1">
      <c r="A61" s="117">
        <v>58</v>
      </c>
      <c r="B61" s="117">
        <v>5</v>
      </c>
      <c r="C61" s="118">
        <v>0.07103159722222223</v>
      </c>
      <c r="D61" s="119" t="s">
        <v>873</v>
      </c>
      <c r="E61" s="120" t="s">
        <v>874</v>
      </c>
      <c r="F61" s="121">
        <v>32576</v>
      </c>
      <c r="G61" s="137" t="s">
        <v>118</v>
      </c>
      <c r="H61" s="123" t="s">
        <v>845</v>
      </c>
      <c r="I61" s="2">
        <f t="shared" si="0"/>
        <v>0.0033669051155245876</v>
      </c>
      <c r="J61" s="2"/>
      <c r="L61" s="46">
        <v>52</v>
      </c>
      <c r="M61" s="47" t="s">
        <v>236</v>
      </c>
      <c r="N61" s="48" t="s">
        <v>251</v>
      </c>
      <c r="O61" s="49" t="s">
        <v>252</v>
      </c>
      <c r="P61" s="50" t="s">
        <v>253</v>
      </c>
      <c r="Q61" s="50"/>
      <c r="R61" s="51">
        <v>0.06554398148148148</v>
      </c>
      <c r="S61" s="44" t="s">
        <v>254</v>
      </c>
    </row>
    <row r="62" spans="1:19" ht="15.75" thickBot="1">
      <c r="A62" s="117">
        <v>59</v>
      </c>
      <c r="B62" s="117"/>
      <c r="C62" s="118">
        <v>0.07105219907407408</v>
      </c>
      <c r="D62" s="146" t="s">
        <v>283</v>
      </c>
      <c r="E62" s="147" t="s">
        <v>284</v>
      </c>
      <c r="F62" s="136">
        <v>15194</v>
      </c>
      <c r="G62" s="122" t="s">
        <v>286</v>
      </c>
      <c r="H62" s="123"/>
      <c r="I62" s="2">
        <f t="shared" si="0"/>
        <v>0.003367881645450731</v>
      </c>
      <c r="J62" s="2"/>
      <c r="L62" s="46">
        <v>53</v>
      </c>
      <c r="M62" s="47" t="s">
        <v>43</v>
      </c>
      <c r="N62" s="48" t="s">
        <v>255</v>
      </c>
      <c r="O62" s="49" t="s">
        <v>256</v>
      </c>
      <c r="P62" s="50" t="s">
        <v>118</v>
      </c>
      <c r="Q62" s="50" t="s">
        <v>200</v>
      </c>
      <c r="R62" s="51">
        <v>0.06577546296296297</v>
      </c>
      <c r="S62" s="44" t="s">
        <v>257</v>
      </c>
    </row>
    <row r="63" spans="1:19" ht="15.75" thickBot="1">
      <c r="A63" s="117">
        <v>60</v>
      </c>
      <c r="B63" s="117"/>
      <c r="C63" s="118">
        <v>0.07109780092592592</v>
      </c>
      <c r="D63" s="119" t="s">
        <v>875</v>
      </c>
      <c r="E63" s="120" t="s">
        <v>876</v>
      </c>
      <c r="F63" s="121">
        <v>23200</v>
      </c>
      <c r="G63" s="122" t="s">
        <v>22</v>
      </c>
      <c r="H63" s="123" t="s">
        <v>36</v>
      </c>
      <c r="I63" s="2">
        <f t="shared" si="0"/>
        <v>0.00337004317798388</v>
      </c>
      <c r="J63" s="2"/>
      <c r="L63" s="46">
        <v>54</v>
      </c>
      <c r="M63" s="54" t="s">
        <v>258</v>
      </c>
      <c r="N63" s="55" t="s">
        <v>259</v>
      </c>
      <c r="O63" s="49" t="s">
        <v>260</v>
      </c>
      <c r="P63" s="50" t="s">
        <v>118</v>
      </c>
      <c r="Q63" s="50" t="s">
        <v>58</v>
      </c>
      <c r="R63" s="51">
        <v>0.06618055555555556</v>
      </c>
      <c r="S63" s="44" t="s">
        <v>261</v>
      </c>
    </row>
    <row r="64" spans="1:19" ht="15.75" thickBot="1">
      <c r="A64" s="117">
        <v>61</v>
      </c>
      <c r="B64" s="117"/>
      <c r="C64" s="118">
        <v>0.07134722222222223</v>
      </c>
      <c r="D64" s="119" t="s">
        <v>173</v>
      </c>
      <c r="E64" s="120" t="s">
        <v>877</v>
      </c>
      <c r="F64" s="121">
        <v>25328</v>
      </c>
      <c r="G64" s="122" t="s">
        <v>22</v>
      </c>
      <c r="H64" s="123"/>
      <c r="I64" s="2">
        <f t="shared" si="0"/>
        <v>0.003381865773438035</v>
      </c>
      <c r="J64" s="2"/>
      <c r="L64" s="46">
        <v>55</v>
      </c>
      <c r="M64" s="33" t="s">
        <v>262</v>
      </c>
      <c r="N64" s="48" t="s">
        <v>263</v>
      </c>
      <c r="O64" s="49" t="s">
        <v>264</v>
      </c>
      <c r="P64" s="50" t="s">
        <v>265</v>
      </c>
      <c r="Q64" s="50"/>
      <c r="R64" s="51">
        <v>0.0662962962962963</v>
      </c>
      <c r="S64" s="44" t="s">
        <v>266</v>
      </c>
    </row>
    <row r="65" spans="1:19" ht="15.75" thickBot="1">
      <c r="A65" s="117">
        <v>62</v>
      </c>
      <c r="B65" s="117"/>
      <c r="C65" s="118">
        <v>0.07139131944444445</v>
      </c>
      <c r="D65" s="133" t="s">
        <v>878</v>
      </c>
      <c r="E65" s="134" t="s">
        <v>337</v>
      </c>
      <c r="F65" s="135">
        <v>20068</v>
      </c>
      <c r="G65" s="137" t="s">
        <v>118</v>
      </c>
      <c r="H65" s="123" t="s">
        <v>845</v>
      </c>
      <c r="I65" s="2">
        <f t="shared" si="0"/>
        <v>0.0033839559863698366</v>
      </c>
      <c r="J65" s="2">
        <f>SUM(C65-R82)</f>
        <v>0.0008589120370370434</v>
      </c>
      <c r="K65" t="s">
        <v>937</v>
      </c>
      <c r="L65" s="46">
        <v>56</v>
      </c>
      <c r="M65" s="60" t="s">
        <v>267</v>
      </c>
      <c r="N65" s="48" t="s">
        <v>268</v>
      </c>
      <c r="O65" s="49" t="s">
        <v>269</v>
      </c>
      <c r="P65" s="50" t="s">
        <v>68</v>
      </c>
      <c r="Q65" s="50" t="s">
        <v>270</v>
      </c>
      <c r="R65" s="51">
        <v>0.06646990740740741</v>
      </c>
      <c r="S65" s="44" t="s">
        <v>271</v>
      </c>
    </row>
    <row r="66" spans="1:19" ht="15.75" thickBot="1">
      <c r="A66" s="117">
        <v>63</v>
      </c>
      <c r="B66" s="117"/>
      <c r="C66" s="118">
        <v>0.0716744212962963</v>
      </c>
      <c r="D66" s="119" t="s">
        <v>879</v>
      </c>
      <c r="E66" s="120" t="s">
        <v>880</v>
      </c>
      <c r="F66" s="121">
        <v>31925</v>
      </c>
      <c r="G66" s="122" t="s">
        <v>68</v>
      </c>
      <c r="H66" s="123" t="s">
        <v>881</v>
      </c>
      <c r="I66" s="2">
        <f t="shared" si="0"/>
        <v>0.0033973750436695404</v>
      </c>
      <c r="J66" s="2"/>
      <c r="L66" s="53">
        <v>57</v>
      </c>
      <c r="M66" s="61" t="s">
        <v>272</v>
      </c>
      <c r="N66" s="55" t="s">
        <v>273</v>
      </c>
      <c r="O66" s="56" t="s">
        <v>274</v>
      </c>
      <c r="P66" s="55" t="s">
        <v>32</v>
      </c>
      <c r="Q66" s="57"/>
      <c r="R66" s="58">
        <v>0.06667824074074075</v>
      </c>
      <c r="S66" s="59" t="s">
        <v>275</v>
      </c>
    </row>
    <row r="67" spans="1:19" ht="15.75" thickBot="1">
      <c r="A67" s="117">
        <v>64</v>
      </c>
      <c r="B67" s="117"/>
      <c r="C67" s="118">
        <v>0.07181678240740741</v>
      </c>
      <c r="D67" s="119" t="s">
        <v>882</v>
      </c>
      <c r="E67" s="120" t="s">
        <v>883</v>
      </c>
      <c r="F67" s="121">
        <v>26725</v>
      </c>
      <c r="G67" s="122" t="s">
        <v>131</v>
      </c>
      <c r="H67" s="123" t="s">
        <v>132</v>
      </c>
      <c r="I67" s="2">
        <f t="shared" si="0"/>
        <v>0.0034041229751816562</v>
      </c>
      <c r="J67" s="2"/>
      <c r="L67" s="46">
        <v>58</v>
      </c>
      <c r="M67" s="60" t="s">
        <v>83</v>
      </c>
      <c r="N67" s="48" t="s">
        <v>276</v>
      </c>
      <c r="O67" s="49" t="s">
        <v>277</v>
      </c>
      <c r="P67" s="50" t="s">
        <v>40</v>
      </c>
      <c r="Q67" s="50" t="s">
        <v>46</v>
      </c>
      <c r="R67" s="51">
        <v>0.06722222222222222</v>
      </c>
      <c r="S67" s="44" t="s">
        <v>278</v>
      </c>
    </row>
    <row r="68" spans="1:19" ht="15.75" thickBot="1">
      <c r="A68" s="117">
        <v>65</v>
      </c>
      <c r="B68" s="117"/>
      <c r="C68" s="118">
        <v>0.07185613425925926</v>
      </c>
      <c r="D68" s="119" t="s">
        <v>884</v>
      </c>
      <c r="E68" s="120" t="s">
        <v>885</v>
      </c>
      <c r="F68" s="121">
        <v>23442</v>
      </c>
      <c r="G68" s="122" t="s">
        <v>886</v>
      </c>
      <c r="H68" s="123"/>
      <c r="I68" s="2">
        <f t="shared" si="0"/>
        <v>0.003405988257063054</v>
      </c>
      <c r="J68" s="2"/>
      <c r="L68" s="53">
        <v>59</v>
      </c>
      <c r="M68" s="61" t="s">
        <v>279</v>
      </c>
      <c r="N68" s="55" t="s">
        <v>280</v>
      </c>
      <c r="O68" s="56" t="s">
        <v>281</v>
      </c>
      <c r="P68" s="57" t="s">
        <v>22</v>
      </c>
      <c r="Q68" s="57" t="s">
        <v>36</v>
      </c>
      <c r="R68" s="58">
        <v>0.06741898148148148</v>
      </c>
      <c r="S68" s="59" t="s">
        <v>282</v>
      </c>
    </row>
    <row r="69" spans="1:19" ht="15.75" thickBot="1">
      <c r="A69" s="117">
        <v>66</v>
      </c>
      <c r="B69" s="117"/>
      <c r="C69" s="118">
        <v>0.07209861111111111</v>
      </c>
      <c r="D69" s="133" t="s">
        <v>43</v>
      </c>
      <c r="E69" s="134" t="s">
        <v>255</v>
      </c>
      <c r="F69" s="121">
        <v>21039</v>
      </c>
      <c r="G69" s="137" t="s">
        <v>118</v>
      </c>
      <c r="H69" s="123" t="s">
        <v>860</v>
      </c>
      <c r="I69" s="2">
        <f t="shared" si="0"/>
        <v>0.003417481685126374</v>
      </c>
      <c r="J69" s="2"/>
      <c r="L69" s="46">
        <v>60</v>
      </c>
      <c r="M69" s="60" t="s">
        <v>283</v>
      </c>
      <c r="N69" s="48" t="s">
        <v>284</v>
      </c>
      <c r="O69" s="49" t="s">
        <v>285</v>
      </c>
      <c r="P69" s="50" t="s">
        <v>286</v>
      </c>
      <c r="Q69" s="62"/>
      <c r="R69" s="63">
        <v>0.06759259259259259</v>
      </c>
      <c r="S69" s="64" t="s">
        <v>287</v>
      </c>
    </row>
    <row r="70" spans="1:19" ht="15.75" thickBot="1">
      <c r="A70" s="117">
        <v>67</v>
      </c>
      <c r="B70" s="117"/>
      <c r="C70" s="118">
        <v>0.0724199074074074</v>
      </c>
      <c r="D70" s="119" t="s">
        <v>93</v>
      </c>
      <c r="E70" s="120" t="s">
        <v>444</v>
      </c>
      <c r="F70" s="121">
        <v>23329</v>
      </c>
      <c r="G70" s="122" t="s">
        <v>22</v>
      </c>
      <c r="H70" s="123" t="s">
        <v>36</v>
      </c>
      <c r="I70" s="2">
        <f t="shared" si="0"/>
        <v>0.0034327111630756695</v>
      </c>
      <c r="J70" s="2"/>
      <c r="L70" s="46">
        <v>61</v>
      </c>
      <c r="M70" s="47" t="s">
        <v>288</v>
      </c>
      <c r="N70" s="48" t="s">
        <v>289</v>
      </c>
      <c r="O70" s="49" t="s">
        <v>290</v>
      </c>
      <c r="P70" s="48" t="s">
        <v>291</v>
      </c>
      <c r="Q70" s="52"/>
      <c r="R70" s="51">
        <v>0.06767361111111111</v>
      </c>
      <c r="S70" s="44" t="s">
        <v>292</v>
      </c>
    </row>
    <row r="71" spans="1:19" ht="15.75" thickBot="1">
      <c r="A71" s="117">
        <v>68</v>
      </c>
      <c r="B71" s="117"/>
      <c r="C71" s="118">
        <v>0.07243020833333334</v>
      </c>
      <c r="D71" s="119" t="s">
        <v>340</v>
      </c>
      <c r="E71" s="120" t="s">
        <v>341</v>
      </c>
      <c r="F71" s="135">
        <v>15737</v>
      </c>
      <c r="G71" s="122" t="s">
        <v>40</v>
      </c>
      <c r="H71" s="123"/>
      <c r="I71" s="2">
        <f t="shared" si="0"/>
        <v>0.003433199428038742</v>
      </c>
      <c r="J71" s="2"/>
      <c r="L71" s="46">
        <v>62</v>
      </c>
      <c r="M71" s="47" t="s">
        <v>120</v>
      </c>
      <c r="N71" s="48" t="s">
        <v>293</v>
      </c>
      <c r="O71" s="49" t="s">
        <v>294</v>
      </c>
      <c r="P71" s="50" t="s">
        <v>118</v>
      </c>
      <c r="Q71" s="50" t="s">
        <v>200</v>
      </c>
      <c r="R71" s="51">
        <v>0.06804398148148148</v>
      </c>
      <c r="S71" s="44" t="s">
        <v>295</v>
      </c>
    </row>
    <row r="72" spans="1:19" ht="15.75" thickBot="1">
      <c r="A72" s="117">
        <v>69</v>
      </c>
      <c r="B72" s="117"/>
      <c r="C72" s="118">
        <v>0.07340891203703703</v>
      </c>
      <c r="D72" s="119" t="s">
        <v>79</v>
      </c>
      <c r="E72" s="120" t="s">
        <v>887</v>
      </c>
      <c r="F72" s="121">
        <v>28018</v>
      </c>
      <c r="G72" s="122" t="s">
        <v>40</v>
      </c>
      <c r="H72" s="123"/>
      <c r="I72" s="2">
        <f t="shared" si="0"/>
        <v>0.0034795900856537435</v>
      </c>
      <c r="J72" s="2"/>
      <c r="L72" s="46">
        <v>63</v>
      </c>
      <c r="M72" s="47" t="s">
        <v>296</v>
      </c>
      <c r="N72" s="65" t="s">
        <v>49</v>
      </c>
      <c r="O72" s="49" t="s">
        <v>297</v>
      </c>
      <c r="P72" s="50" t="s">
        <v>40</v>
      </c>
      <c r="Q72" s="50"/>
      <c r="R72" s="51">
        <v>0.068125</v>
      </c>
      <c r="S72" s="44" t="s">
        <v>298</v>
      </c>
    </row>
    <row r="73" spans="1:19" ht="15.75" thickBot="1">
      <c r="A73" s="117">
        <v>71</v>
      </c>
      <c r="B73" s="117"/>
      <c r="C73" s="118">
        <v>0.0734332175925926</v>
      </c>
      <c r="D73" s="119" t="s">
        <v>888</v>
      </c>
      <c r="E73" s="120" t="s">
        <v>418</v>
      </c>
      <c r="F73" s="135">
        <v>16804</v>
      </c>
      <c r="G73" s="122" t="s">
        <v>420</v>
      </c>
      <c r="H73" s="123" t="s">
        <v>889</v>
      </c>
      <c r="I73" s="2">
        <f t="shared" si="0"/>
        <v>0.003480742171521666</v>
      </c>
      <c r="J73" s="2"/>
      <c r="L73" s="46">
        <v>64</v>
      </c>
      <c r="M73" s="47" t="s">
        <v>299</v>
      </c>
      <c r="N73" s="66" t="s">
        <v>300</v>
      </c>
      <c r="O73" s="67" t="s">
        <v>301</v>
      </c>
      <c r="P73" s="48" t="s">
        <v>302</v>
      </c>
      <c r="Q73" s="50"/>
      <c r="R73" s="51">
        <v>0.0686574074074074</v>
      </c>
      <c r="S73" s="44" t="s">
        <v>303</v>
      </c>
    </row>
    <row r="74" spans="1:19" ht="15.75" thickBot="1">
      <c r="A74" s="117">
        <v>72</v>
      </c>
      <c r="B74" s="117"/>
      <c r="C74" s="118">
        <v>0.07350914351851852</v>
      </c>
      <c r="D74" s="119" t="s">
        <v>93</v>
      </c>
      <c r="E74" s="120" t="s">
        <v>890</v>
      </c>
      <c r="F74" s="121">
        <v>29777</v>
      </c>
      <c r="G74" s="122" t="s">
        <v>27</v>
      </c>
      <c r="H74" s="123"/>
      <c r="I74" s="2">
        <f aca="true" t="shared" si="1" ref="I74:I121">SUM(C74/21.097)</f>
        <v>0.003484341068328128</v>
      </c>
      <c r="J74" s="2"/>
      <c r="L74" s="46">
        <v>65</v>
      </c>
      <c r="M74" s="47" t="s">
        <v>304</v>
      </c>
      <c r="N74" s="65" t="s">
        <v>305</v>
      </c>
      <c r="O74" s="49" t="s">
        <v>306</v>
      </c>
      <c r="P74" s="52"/>
      <c r="Q74" s="50"/>
      <c r="R74" s="51">
        <v>0.06878472222222222</v>
      </c>
      <c r="S74" s="44" t="s">
        <v>307</v>
      </c>
    </row>
    <row r="75" spans="1:19" ht="15.75" thickBot="1">
      <c r="A75" s="117">
        <v>73</v>
      </c>
      <c r="B75" s="117"/>
      <c r="C75" s="118">
        <v>0.07373275462962964</v>
      </c>
      <c r="D75" s="119" t="s">
        <v>891</v>
      </c>
      <c r="E75" s="120" t="s">
        <v>892</v>
      </c>
      <c r="F75" s="121">
        <v>23911</v>
      </c>
      <c r="G75" s="122" t="s">
        <v>57</v>
      </c>
      <c r="H75" s="123"/>
      <c r="I75" s="2">
        <f t="shared" si="1"/>
        <v>0.003494940258313013</v>
      </c>
      <c r="J75" s="2"/>
      <c r="L75" s="46">
        <v>66</v>
      </c>
      <c r="M75" s="47" t="s">
        <v>308</v>
      </c>
      <c r="N75" s="68" t="s">
        <v>309</v>
      </c>
      <c r="O75" s="49" t="s">
        <v>310</v>
      </c>
      <c r="P75" s="50" t="s">
        <v>40</v>
      </c>
      <c r="Q75" s="50" t="s">
        <v>311</v>
      </c>
      <c r="R75" s="51">
        <v>0.0687962962962963</v>
      </c>
      <c r="S75" s="44" t="s">
        <v>312</v>
      </c>
    </row>
    <row r="76" spans="1:19" ht="15.75" thickBot="1">
      <c r="A76" s="117">
        <v>75</v>
      </c>
      <c r="B76" s="117"/>
      <c r="C76" s="118">
        <v>0.07512592592592593</v>
      </c>
      <c r="D76" s="133" t="s">
        <v>454</v>
      </c>
      <c r="E76" s="134" t="s">
        <v>893</v>
      </c>
      <c r="F76" s="136">
        <v>15302</v>
      </c>
      <c r="G76" s="137" t="s">
        <v>118</v>
      </c>
      <c r="H76" s="123" t="s">
        <v>845</v>
      </c>
      <c r="I76" s="2">
        <f t="shared" si="1"/>
        <v>0.0035609767230376796</v>
      </c>
      <c r="J76" s="2"/>
      <c r="L76" s="46">
        <v>67</v>
      </c>
      <c r="M76" s="47" t="s">
        <v>313</v>
      </c>
      <c r="N76" s="30" t="s">
        <v>314</v>
      </c>
      <c r="O76" s="67" t="s">
        <v>315</v>
      </c>
      <c r="P76" s="50" t="s">
        <v>131</v>
      </c>
      <c r="Q76" s="50" t="s">
        <v>132</v>
      </c>
      <c r="R76" s="51">
        <v>0.06888888888888889</v>
      </c>
      <c r="S76" s="44" t="s">
        <v>316</v>
      </c>
    </row>
    <row r="77" spans="1:19" ht="15.75" thickBot="1">
      <c r="A77" s="117">
        <v>76</v>
      </c>
      <c r="B77" s="117"/>
      <c r="C77" s="118">
        <v>0.07519143518518519</v>
      </c>
      <c r="D77" s="119" t="s">
        <v>210</v>
      </c>
      <c r="E77" s="120" t="s">
        <v>894</v>
      </c>
      <c r="F77" s="121">
        <v>28769</v>
      </c>
      <c r="G77" s="122" t="s">
        <v>40</v>
      </c>
      <c r="H77" s="123" t="s">
        <v>849</v>
      </c>
      <c r="I77" s="2">
        <f t="shared" si="1"/>
        <v>0.0035640818687578887</v>
      </c>
      <c r="J77" s="2"/>
      <c r="L77" s="53">
        <v>68</v>
      </c>
      <c r="M77" s="54" t="s">
        <v>317</v>
      </c>
      <c r="N77" s="69" t="s">
        <v>318</v>
      </c>
      <c r="O77" s="56" t="s">
        <v>319</v>
      </c>
      <c r="P77" s="57" t="s">
        <v>96</v>
      </c>
      <c r="Q77" s="57" t="s">
        <v>97</v>
      </c>
      <c r="R77" s="58">
        <v>0.06899305555555556</v>
      </c>
      <c r="S77" s="59" t="s">
        <v>320</v>
      </c>
    </row>
    <row r="78" spans="1:19" ht="15.75" thickBot="1">
      <c r="A78" s="117">
        <v>77</v>
      </c>
      <c r="B78" s="117"/>
      <c r="C78" s="118">
        <v>0.07562881944444445</v>
      </c>
      <c r="D78" s="119" t="s">
        <v>345</v>
      </c>
      <c r="E78" s="120" t="s">
        <v>346</v>
      </c>
      <c r="F78" s="121">
        <v>18461</v>
      </c>
      <c r="G78" s="122" t="s">
        <v>348</v>
      </c>
      <c r="H78" s="123"/>
      <c r="I78" s="2">
        <f t="shared" si="1"/>
        <v>0.003584813928257309</v>
      </c>
      <c r="J78" s="2"/>
      <c r="L78" s="46">
        <v>69</v>
      </c>
      <c r="M78" s="47" t="s">
        <v>321</v>
      </c>
      <c r="N78" s="30" t="s">
        <v>322</v>
      </c>
      <c r="O78" s="67" t="s">
        <v>323</v>
      </c>
      <c r="P78" s="50" t="s">
        <v>118</v>
      </c>
      <c r="Q78" s="50" t="s">
        <v>200</v>
      </c>
      <c r="R78" s="51">
        <v>0.0691550925925926</v>
      </c>
      <c r="S78" s="44" t="s">
        <v>324</v>
      </c>
    </row>
    <row r="79" spans="1:19" ht="15.75" thickBot="1">
      <c r="A79" s="117">
        <v>78</v>
      </c>
      <c r="B79" s="117"/>
      <c r="C79" s="118">
        <v>0.075875</v>
      </c>
      <c r="D79" s="119" t="s">
        <v>188</v>
      </c>
      <c r="E79" s="120" t="s">
        <v>388</v>
      </c>
      <c r="F79" s="121">
        <v>19486</v>
      </c>
      <c r="G79" s="122" t="s">
        <v>68</v>
      </c>
      <c r="H79" s="123"/>
      <c r="I79" s="2">
        <f t="shared" si="1"/>
        <v>0.0035964829122624065</v>
      </c>
      <c r="J79" s="2"/>
      <c r="L79" s="46">
        <v>70</v>
      </c>
      <c r="M79" s="47" t="s">
        <v>93</v>
      </c>
      <c r="N79" s="68" t="s">
        <v>325</v>
      </c>
      <c r="O79" s="49" t="s">
        <v>326</v>
      </c>
      <c r="P79" s="50" t="s">
        <v>40</v>
      </c>
      <c r="Q79" s="50"/>
      <c r="R79" s="51">
        <v>0.06957175925925925</v>
      </c>
      <c r="S79" s="44" t="s">
        <v>327</v>
      </c>
    </row>
    <row r="80" spans="1:19" ht="15.75" thickBot="1">
      <c r="A80" s="117">
        <v>80</v>
      </c>
      <c r="B80" s="117"/>
      <c r="C80" s="118">
        <v>0.07748773148148148</v>
      </c>
      <c r="D80" s="119" t="s">
        <v>19</v>
      </c>
      <c r="E80" s="120" t="s">
        <v>895</v>
      </c>
      <c r="F80" s="121">
        <v>30859</v>
      </c>
      <c r="G80" s="122" t="s">
        <v>22</v>
      </c>
      <c r="H80" s="123"/>
      <c r="I80" s="2">
        <f t="shared" si="1"/>
        <v>0.003672926552660638</v>
      </c>
      <c r="J80" s="2"/>
      <c r="L80" s="46">
        <v>71</v>
      </c>
      <c r="M80" s="47" t="s">
        <v>308</v>
      </c>
      <c r="N80" s="48" t="s">
        <v>328</v>
      </c>
      <c r="O80" s="49" t="s">
        <v>329</v>
      </c>
      <c r="P80" s="50" t="s">
        <v>118</v>
      </c>
      <c r="Q80" s="50" t="s">
        <v>58</v>
      </c>
      <c r="R80" s="51">
        <v>0.07012731481481481</v>
      </c>
      <c r="S80" s="44" t="s">
        <v>330</v>
      </c>
    </row>
    <row r="81" spans="1:19" ht="15.75" thickBot="1">
      <c r="A81" s="117">
        <v>82</v>
      </c>
      <c r="B81" s="117"/>
      <c r="C81" s="118">
        <v>0.07949699074074074</v>
      </c>
      <c r="D81" s="119" t="s">
        <v>210</v>
      </c>
      <c r="E81" s="120" t="s">
        <v>896</v>
      </c>
      <c r="F81" s="121">
        <v>28534</v>
      </c>
      <c r="G81" s="122" t="s">
        <v>40</v>
      </c>
      <c r="H81" s="123"/>
      <c r="I81" s="2">
        <f t="shared" si="1"/>
        <v>0.003768165651075543</v>
      </c>
      <c r="J81" s="2"/>
      <c r="L81" s="46">
        <v>72</v>
      </c>
      <c r="M81" s="47" t="s">
        <v>331</v>
      </c>
      <c r="N81" s="30" t="s">
        <v>332</v>
      </c>
      <c r="O81" s="67" t="s">
        <v>333</v>
      </c>
      <c r="P81" s="50" t="s">
        <v>68</v>
      </c>
      <c r="Q81" s="50" t="s">
        <v>334</v>
      </c>
      <c r="R81" s="51">
        <v>0.07041666666666667</v>
      </c>
      <c r="S81" s="44" t="s">
        <v>335</v>
      </c>
    </row>
    <row r="82" spans="1:19" ht="15.75" thickBot="1">
      <c r="A82" s="117">
        <v>83</v>
      </c>
      <c r="B82" s="117"/>
      <c r="C82" s="118">
        <v>0.07993530092592592</v>
      </c>
      <c r="D82" s="119" t="s">
        <v>313</v>
      </c>
      <c r="E82" s="120" t="s">
        <v>411</v>
      </c>
      <c r="F82" s="121">
        <v>15672</v>
      </c>
      <c r="G82" s="122" t="s">
        <v>131</v>
      </c>
      <c r="H82" s="123" t="s">
        <v>132</v>
      </c>
      <c r="I82" s="2">
        <f t="shared" si="1"/>
        <v>0.0037889415995604075</v>
      </c>
      <c r="J82" s="2"/>
      <c r="L82" s="46">
        <v>73</v>
      </c>
      <c r="M82" s="70" t="s">
        <v>336</v>
      </c>
      <c r="N82" s="68" t="s">
        <v>337</v>
      </c>
      <c r="O82" s="49" t="s">
        <v>338</v>
      </c>
      <c r="P82" s="50" t="s">
        <v>118</v>
      </c>
      <c r="Q82" s="50" t="s">
        <v>58</v>
      </c>
      <c r="R82" s="63">
        <v>0.0705324074074074</v>
      </c>
      <c r="S82" s="64" t="s">
        <v>339</v>
      </c>
    </row>
    <row r="83" spans="1:19" ht="15.75" thickBot="1">
      <c r="A83" s="117">
        <v>85</v>
      </c>
      <c r="B83" s="117"/>
      <c r="C83" s="118">
        <v>0.08066435185185185</v>
      </c>
      <c r="D83" s="133" t="s">
        <v>868</v>
      </c>
      <c r="E83" s="134" t="s">
        <v>897</v>
      </c>
      <c r="F83" s="121">
        <v>22011</v>
      </c>
      <c r="G83" s="137" t="s">
        <v>118</v>
      </c>
      <c r="H83" s="123" t="s">
        <v>845</v>
      </c>
      <c r="I83" s="2">
        <f t="shared" si="1"/>
        <v>0.003823498689474894</v>
      </c>
      <c r="J83" s="2"/>
      <c r="L83" s="46">
        <v>74</v>
      </c>
      <c r="M83" s="47" t="s">
        <v>340</v>
      </c>
      <c r="N83" s="30" t="s">
        <v>341</v>
      </c>
      <c r="O83" s="67" t="s">
        <v>342</v>
      </c>
      <c r="P83" s="50" t="s">
        <v>40</v>
      </c>
      <c r="Q83" s="50" t="s">
        <v>343</v>
      </c>
      <c r="R83" s="51">
        <v>0.0706712962962963</v>
      </c>
      <c r="S83" s="44" t="s">
        <v>344</v>
      </c>
    </row>
    <row r="84" spans="1:19" ht="15.75" thickBot="1">
      <c r="A84" s="117">
        <v>87</v>
      </c>
      <c r="B84" s="117"/>
      <c r="C84" s="118">
        <v>0.0812462962962963</v>
      </c>
      <c r="D84" s="119" t="s">
        <v>152</v>
      </c>
      <c r="E84" s="120" t="s">
        <v>898</v>
      </c>
      <c r="F84" s="121">
        <v>17954</v>
      </c>
      <c r="G84" s="122" t="s">
        <v>899</v>
      </c>
      <c r="H84" s="123"/>
      <c r="I84" s="2">
        <f t="shared" si="1"/>
        <v>0.0038510829168268614</v>
      </c>
      <c r="J84" s="2"/>
      <c r="L84" s="46">
        <v>75</v>
      </c>
      <c r="M84" s="47" t="s">
        <v>345</v>
      </c>
      <c r="N84" s="68" t="s">
        <v>346</v>
      </c>
      <c r="O84" s="49" t="s">
        <v>347</v>
      </c>
      <c r="P84" s="50" t="s">
        <v>348</v>
      </c>
      <c r="Q84" s="50" t="s">
        <v>349</v>
      </c>
      <c r="R84" s="51">
        <v>0.07144675925925927</v>
      </c>
      <c r="S84" s="44" t="s">
        <v>350</v>
      </c>
    </row>
    <row r="85" spans="1:19" ht="15.75" thickBot="1">
      <c r="A85" s="117">
        <v>88</v>
      </c>
      <c r="B85" s="117"/>
      <c r="C85" s="118">
        <v>0.08249328703703704</v>
      </c>
      <c r="D85" s="119" t="s">
        <v>120</v>
      </c>
      <c r="E85" s="120" t="s">
        <v>405</v>
      </c>
      <c r="F85" s="121">
        <v>25769</v>
      </c>
      <c r="G85" s="122" t="s">
        <v>40</v>
      </c>
      <c r="H85" s="123" t="s">
        <v>849</v>
      </c>
      <c r="I85" s="2">
        <f t="shared" si="1"/>
        <v>0.003910190407974453</v>
      </c>
      <c r="J85" s="2"/>
      <c r="L85" s="46">
        <v>76</v>
      </c>
      <c r="M85" s="47" t="s">
        <v>173</v>
      </c>
      <c r="N85" s="30" t="s">
        <v>351</v>
      </c>
      <c r="O85" s="67" t="s">
        <v>352</v>
      </c>
      <c r="P85" s="50" t="s">
        <v>40</v>
      </c>
      <c r="Q85" s="50" t="s">
        <v>46</v>
      </c>
      <c r="R85" s="51">
        <v>0.07155092592592592</v>
      </c>
      <c r="S85" s="44" t="s">
        <v>353</v>
      </c>
    </row>
    <row r="86" spans="1:19" ht="15.75" thickBot="1">
      <c r="A86" s="117">
        <v>89</v>
      </c>
      <c r="B86" s="117"/>
      <c r="C86" s="118">
        <v>0.08249560185185185</v>
      </c>
      <c r="D86" s="119" t="s">
        <v>308</v>
      </c>
      <c r="E86" s="120" t="s">
        <v>414</v>
      </c>
      <c r="F86" s="121">
        <v>15766</v>
      </c>
      <c r="G86" s="122" t="s">
        <v>40</v>
      </c>
      <c r="H86" s="123"/>
      <c r="I86" s="2">
        <f t="shared" si="1"/>
        <v>0.003910300130438064</v>
      </c>
      <c r="J86" s="2">
        <f>SUM(C86-R103)</f>
        <v>0.004115972222222222</v>
      </c>
      <c r="K86" t="s">
        <v>937</v>
      </c>
      <c r="L86" s="46">
        <v>77</v>
      </c>
      <c r="M86" s="47" t="s">
        <v>354</v>
      </c>
      <c r="N86" s="68" t="s">
        <v>355</v>
      </c>
      <c r="O86" s="49" t="s">
        <v>356</v>
      </c>
      <c r="P86" s="50" t="s">
        <v>357</v>
      </c>
      <c r="Q86" s="52"/>
      <c r="R86" s="51">
        <v>0.07177083333333334</v>
      </c>
      <c r="S86" s="44" t="s">
        <v>358</v>
      </c>
    </row>
    <row r="87" spans="1:19" ht="15.75" thickBot="1">
      <c r="A87" s="117">
        <v>90</v>
      </c>
      <c r="B87" s="117"/>
      <c r="C87" s="118">
        <v>0.08289768518518519</v>
      </c>
      <c r="D87" s="119" t="s">
        <v>65</v>
      </c>
      <c r="E87" s="120" t="s">
        <v>189</v>
      </c>
      <c r="F87" s="121">
        <v>22025</v>
      </c>
      <c r="G87" s="122" t="s">
        <v>22</v>
      </c>
      <c r="H87" s="123"/>
      <c r="I87" s="2">
        <f t="shared" si="1"/>
        <v>0.003929358922367406</v>
      </c>
      <c r="J87" s="2"/>
      <c r="L87" s="46">
        <v>78</v>
      </c>
      <c r="M87" s="54" t="s">
        <v>359</v>
      </c>
      <c r="N87" s="71" t="s">
        <v>360</v>
      </c>
      <c r="O87" s="72" t="s">
        <v>361</v>
      </c>
      <c r="P87" s="57" t="s">
        <v>40</v>
      </c>
      <c r="Q87" s="57" t="s">
        <v>46</v>
      </c>
      <c r="R87" s="58">
        <v>0.07179398148148149</v>
      </c>
      <c r="S87" s="59" t="s">
        <v>362</v>
      </c>
    </row>
    <row r="88" spans="1:19" ht="15.75" thickBot="1">
      <c r="A88" s="117">
        <v>91</v>
      </c>
      <c r="B88" s="117"/>
      <c r="C88" s="118">
        <v>0.08415289351851851</v>
      </c>
      <c r="D88" s="119" t="s">
        <v>143</v>
      </c>
      <c r="E88" s="120" t="s">
        <v>900</v>
      </c>
      <c r="F88" s="121">
        <v>29797</v>
      </c>
      <c r="G88" s="122" t="s">
        <v>901</v>
      </c>
      <c r="H88" s="123"/>
      <c r="I88" s="2">
        <f t="shared" si="1"/>
        <v>0.003988855928260819</v>
      </c>
      <c r="J88" s="2"/>
      <c r="L88" s="46">
        <v>79</v>
      </c>
      <c r="M88" s="47" t="s">
        <v>202</v>
      </c>
      <c r="N88" s="68" t="s">
        <v>363</v>
      </c>
      <c r="O88" s="49" t="s">
        <v>364</v>
      </c>
      <c r="P88" s="50" t="s">
        <v>40</v>
      </c>
      <c r="Q88" s="50"/>
      <c r="R88" s="51">
        <v>0.0721875</v>
      </c>
      <c r="S88" s="44" t="s">
        <v>365</v>
      </c>
    </row>
    <row r="89" spans="1:19" ht="15.75" thickBot="1">
      <c r="A89" s="117">
        <v>92</v>
      </c>
      <c r="B89" s="117"/>
      <c r="C89" s="118">
        <v>0.08434976851851851</v>
      </c>
      <c r="D89" s="119" t="s">
        <v>454</v>
      </c>
      <c r="E89" s="120" t="s">
        <v>411</v>
      </c>
      <c r="F89" s="121">
        <v>24038</v>
      </c>
      <c r="G89" s="122" t="s">
        <v>57</v>
      </c>
      <c r="H89" s="123"/>
      <c r="I89" s="2">
        <f t="shared" si="1"/>
        <v>0.00399818782379099</v>
      </c>
      <c r="J89" s="2"/>
      <c r="L89" s="46">
        <v>80</v>
      </c>
      <c r="M89" s="47" t="s">
        <v>366</v>
      </c>
      <c r="N89" s="30" t="s">
        <v>367</v>
      </c>
      <c r="O89" s="67" t="s">
        <v>368</v>
      </c>
      <c r="P89" s="50" t="s">
        <v>118</v>
      </c>
      <c r="Q89" s="50" t="s">
        <v>200</v>
      </c>
      <c r="R89" s="51">
        <v>0.07234953703703705</v>
      </c>
      <c r="S89" s="44" t="s">
        <v>369</v>
      </c>
    </row>
    <row r="90" spans="1:19" ht="15.75" thickBot="1">
      <c r="A90" s="117">
        <v>93</v>
      </c>
      <c r="B90" s="117"/>
      <c r="C90" s="118">
        <v>0.08471736111111111</v>
      </c>
      <c r="D90" s="119" t="s">
        <v>454</v>
      </c>
      <c r="E90" s="120" t="s">
        <v>455</v>
      </c>
      <c r="F90" s="121">
        <v>28396</v>
      </c>
      <c r="G90" s="122" t="s">
        <v>22</v>
      </c>
      <c r="H90" s="123"/>
      <c r="I90" s="2">
        <f t="shared" si="1"/>
        <v>0.004015611751012518</v>
      </c>
      <c r="J90" s="2"/>
      <c r="L90" s="46">
        <v>81</v>
      </c>
      <c r="M90" s="47" t="s">
        <v>370</v>
      </c>
      <c r="N90" s="68" t="s">
        <v>371</v>
      </c>
      <c r="O90" s="49" t="s">
        <v>372</v>
      </c>
      <c r="P90" s="50" t="s">
        <v>230</v>
      </c>
      <c r="Q90" s="50"/>
      <c r="R90" s="51">
        <v>0.07291666666666667</v>
      </c>
      <c r="S90" s="44" t="s">
        <v>373</v>
      </c>
    </row>
    <row r="91" spans="1:19" ht="15.75" thickBot="1">
      <c r="A91" s="117">
        <v>96</v>
      </c>
      <c r="B91" s="117"/>
      <c r="C91" s="118">
        <v>0.0871005787037037</v>
      </c>
      <c r="D91" s="119" t="s">
        <v>902</v>
      </c>
      <c r="E91" s="120" t="s">
        <v>903</v>
      </c>
      <c r="F91" s="121">
        <v>28530</v>
      </c>
      <c r="G91" s="137" t="s">
        <v>118</v>
      </c>
      <c r="H91" s="123" t="s">
        <v>860</v>
      </c>
      <c r="I91" s="2">
        <f t="shared" si="1"/>
        <v>0.004128576513423885</v>
      </c>
      <c r="J91" s="2"/>
      <c r="L91" s="46">
        <v>82</v>
      </c>
      <c r="M91" s="47" t="s">
        <v>227</v>
      </c>
      <c r="N91" s="30" t="s">
        <v>374</v>
      </c>
      <c r="O91" s="67" t="s">
        <v>375</v>
      </c>
      <c r="P91" s="50" t="s">
        <v>40</v>
      </c>
      <c r="Q91" s="50" t="s">
        <v>46</v>
      </c>
      <c r="R91" s="51">
        <v>0.07408564814814815</v>
      </c>
      <c r="S91" s="44" t="s">
        <v>376</v>
      </c>
    </row>
    <row r="92" spans="1:19" ht="15.75" thickBot="1">
      <c r="A92" s="117">
        <v>97</v>
      </c>
      <c r="B92" s="117"/>
      <c r="C92" s="118">
        <v>0.08720011574074073</v>
      </c>
      <c r="D92" s="119" t="s">
        <v>469</v>
      </c>
      <c r="E92" s="120" t="s">
        <v>470</v>
      </c>
      <c r="F92" s="121">
        <v>24789</v>
      </c>
      <c r="G92" s="122" t="s">
        <v>131</v>
      </c>
      <c r="H92" s="123" t="s">
        <v>132</v>
      </c>
      <c r="I92" s="2">
        <f t="shared" si="1"/>
        <v>0.004133294579359185</v>
      </c>
      <c r="J92" s="2"/>
      <c r="L92" s="46">
        <v>83</v>
      </c>
      <c r="M92" s="47" t="s">
        <v>313</v>
      </c>
      <c r="N92" s="66" t="s">
        <v>80</v>
      </c>
      <c r="O92" s="67" t="s">
        <v>377</v>
      </c>
      <c r="P92" s="50" t="s">
        <v>253</v>
      </c>
      <c r="Q92" s="50"/>
      <c r="R92" s="51">
        <v>0.07435185185185185</v>
      </c>
      <c r="S92" s="44" t="s">
        <v>378</v>
      </c>
    </row>
    <row r="93" spans="1:19" ht="15.75" thickBot="1">
      <c r="A93" s="117">
        <v>98</v>
      </c>
      <c r="B93" s="117"/>
      <c r="C93" s="118">
        <v>0.08832395833333334</v>
      </c>
      <c r="D93" s="119" t="s">
        <v>428</v>
      </c>
      <c r="E93" s="120" t="s">
        <v>429</v>
      </c>
      <c r="F93" s="121">
        <v>20472</v>
      </c>
      <c r="G93" s="122" t="s">
        <v>40</v>
      </c>
      <c r="H93" s="123" t="s">
        <v>863</v>
      </c>
      <c r="I93" s="2">
        <f t="shared" si="1"/>
        <v>0.004186564835442638</v>
      </c>
      <c r="J93" s="2"/>
      <c r="L93" s="73">
        <v>84</v>
      </c>
      <c r="M93" s="61" t="s">
        <v>379</v>
      </c>
      <c r="N93" s="71" t="s">
        <v>380</v>
      </c>
      <c r="O93" s="72" t="s">
        <v>381</v>
      </c>
      <c r="P93" s="55" t="s">
        <v>382</v>
      </c>
      <c r="Q93" s="74"/>
      <c r="R93" s="75">
        <v>0.07458333333333333</v>
      </c>
      <c r="S93" s="76" t="s">
        <v>383</v>
      </c>
    </row>
    <row r="94" spans="1:19" ht="15.75" thickBot="1">
      <c r="A94" s="117">
        <v>101</v>
      </c>
      <c r="B94" s="117"/>
      <c r="C94" s="148">
        <v>0.08923611111111111</v>
      </c>
      <c r="D94" s="119" t="s">
        <v>432</v>
      </c>
      <c r="E94" s="120" t="s">
        <v>904</v>
      </c>
      <c r="F94" s="121">
        <v>26792</v>
      </c>
      <c r="G94" s="122" t="s">
        <v>40</v>
      </c>
      <c r="H94" s="123" t="s">
        <v>849</v>
      </c>
      <c r="I94" s="2">
        <f t="shared" si="1"/>
        <v>0.004229800972228805</v>
      </c>
      <c r="J94" s="2"/>
      <c r="L94" s="77">
        <v>85</v>
      </c>
      <c r="M94" s="60" t="s">
        <v>384</v>
      </c>
      <c r="N94" s="68" t="s">
        <v>385</v>
      </c>
      <c r="O94" s="49" t="s">
        <v>386</v>
      </c>
      <c r="P94" s="50" t="s">
        <v>118</v>
      </c>
      <c r="Q94" s="78" t="s">
        <v>58</v>
      </c>
      <c r="R94" s="79">
        <v>0.07490740740740741</v>
      </c>
      <c r="S94" s="80" t="s">
        <v>387</v>
      </c>
    </row>
    <row r="95" spans="1:19" ht="15.75" thickBot="1">
      <c r="A95" s="117">
        <v>102</v>
      </c>
      <c r="B95" s="117"/>
      <c r="C95" s="148">
        <v>0.08958333333333333</v>
      </c>
      <c r="D95" s="125" t="s">
        <v>905</v>
      </c>
      <c r="E95" s="120" t="s">
        <v>906</v>
      </c>
      <c r="F95" s="121">
        <v>15801</v>
      </c>
      <c r="G95" s="122" t="s">
        <v>265</v>
      </c>
      <c r="H95" s="123"/>
      <c r="I95" s="2">
        <f t="shared" si="1"/>
        <v>0.004246259341770552</v>
      </c>
      <c r="J95" s="2"/>
      <c r="L95" s="46">
        <v>86</v>
      </c>
      <c r="M95" s="47" t="s">
        <v>188</v>
      </c>
      <c r="N95" s="30" t="s">
        <v>388</v>
      </c>
      <c r="O95" s="67" t="s">
        <v>389</v>
      </c>
      <c r="P95" s="50" t="s">
        <v>68</v>
      </c>
      <c r="Q95" s="50" t="s">
        <v>270</v>
      </c>
      <c r="R95" s="51">
        <v>0.07496527777777778</v>
      </c>
      <c r="S95" s="44" t="s">
        <v>390</v>
      </c>
    </row>
    <row r="96" spans="1:19" ht="24.75" thickBot="1">
      <c r="A96" s="117">
        <v>103</v>
      </c>
      <c r="B96" s="117"/>
      <c r="C96" s="148">
        <v>0.09016203703703703</v>
      </c>
      <c r="D96" s="119" t="s">
        <v>432</v>
      </c>
      <c r="E96" s="120" t="s">
        <v>907</v>
      </c>
      <c r="F96" s="121">
        <v>27900</v>
      </c>
      <c r="G96" s="122" t="s">
        <v>22</v>
      </c>
      <c r="H96" s="123"/>
      <c r="I96" s="2">
        <f t="shared" si="1"/>
        <v>0.004273689957673462</v>
      </c>
      <c r="J96" s="2"/>
      <c r="L96" s="46">
        <v>87</v>
      </c>
      <c r="M96" s="47" t="s">
        <v>391</v>
      </c>
      <c r="N96" s="68" t="s">
        <v>392</v>
      </c>
      <c r="O96" s="49" t="s">
        <v>393</v>
      </c>
      <c r="P96" s="50" t="s">
        <v>40</v>
      </c>
      <c r="Q96" s="50" t="s">
        <v>150</v>
      </c>
      <c r="R96" s="51">
        <v>0.07518518518518519</v>
      </c>
      <c r="S96" s="44" t="s">
        <v>394</v>
      </c>
    </row>
    <row r="97" spans="1:19" ht="15.75" thickBot="1">
      <c r="A97" s="117">
        <v>104</v>
      </c>
      <c r="B97" s="117"/>
      <c r="C97" s="148">
        <v>0.09056712962962964</v>
      </c>
      <c r="D97" s="119" t="s">
        <v>440</v>
      </c>
      <c r="E97" s="120" t="s">
        <v>441</v>
      </c>
      <c r="F97" s="121">
        <v>24978</v>
      </c>
      <c r="G97" s="137" t="s">
        <v>118</v>
      </c>
      <c r="H97" s="123" t="s">
        <v>860</v>
      </c>
      <c r="I97" s="2">
        <f t="shared" si="1"/>
        <v>0.0042928913888055</v>
      </c>
      <c r="J97" s="2">
        <f>SUM(C97-R109)</f>
        <v>0.006805555555555565</v>
      </c>
      <c r="K97" t="s">
        <v>937</v>
      </c>
      <c r="L97" s="46">
        <v>88</v>
      </c>
      <c r="M97" s="47" t="s">
        <v>143</v>
      </c>
      <c r="N97" s="30" t="s">
        <v>395</v>
      </c>
      <c r="O97" s="67" t="s">
        <v>396</v>
      </c>
      <c r="P97" s="50" t="s">
        <v>40</v>
      </c>
      <c r="Q97" s="50" t="s">
        <v>343</v>
      </c>
      <c r="R97" s="51">
        <v>0.07560185185185185</v>
      </c>
      <c r="S97" s="44" t="s">
        <v>397</v>
      </c>
    </row>
    <row r="98" spans="1:19" ht="15.75" thickBot="1">
      <c r="A98" s="117">
        <v>105</v>
      </c>
      <c r="B98" s="117">
        <v>6</v>
      </c>
      <c r="C98" s="148">
        <v>0.09293981481481482</v>
      </c>
      <c r="D98" s="119" t="s">
        <v>716</v>
      </c>
      <c r="E98" s="120" t="s">
        <v>908</v>
      </c>
      <c r="F98" s="121">
        <v>32541</v>
      </c>
      <c r="G98" s="137" t="s">
        <v>118</v>
      </c>
      <c r="H98" s="123" t="s">
        <v>845</v>
      </c>
      <c r="I98" s="2">
        <f t="shared" si="1"/>
        <v>0.004405356914007433</v>
      </c>
      <c r="J98" s="2"/>
      <c r="L98" s="46">
        <v>89</v>
      </c>
      <c r="M98" s="47" t="s">
        <v>331</v>
      </c>
      <c r="N98" s="68" t="s">
        <v>398</v>
      </c>
      <c r="O98" s="49" t="s">
        <v>399</v>
      </c>
      <c r="P98" s="50" t="s">
        <v>40</v>
      </c>
      <c r="Q98" s="50" t="s">
        <v>46</v>
      </c>
      <c r="R98" s="51">
        <v>0.07740740740740741</v>
      </c>
      <c r="S98" s="44" t="s">
        <v>400</v>
      </c>
    </row>
    <row r="99" spans="1:19" ht="15.75" thickBot="1">
      <c r="A99" s="117">
        <v>107</v>
      </c>
      <c r="B99" s="117"/>
      <c r="C99" s="148">
        <v>0.09412037037037037</v>
      </c>
      <c r="D99" s="133" t="s">
        <v>477</v>
      </c>
      <c r="E99" s="134" t="s">
        <v>478</v>
      </c>
      <c r="F99" s="121">
        <v>20068</v>
      </c>
      <c r="G99" s="137" t="s">
        <v>118</v>
      </c>
      <c r="H99" s="123" t="s">
        <v>845</v>
      </c>
      <c r="I99" s="2">
        <f t="shared" si="1"/>
        <v>0.00446131537044937</v>
      </c>
      <c r="J99" s="13">
        <f>SUM(R119-C99)</f>
        <v>0.0012731481481481483</v>
      </c>
      <c r="K99" s="142" t="s">
        <v>938</v>
      </c>
      <c r="L99" s="46">
        <v>90</v>
      </c>
      <c r="M99" s="47" t="s">
        <v>401</v>
      </c>
      <c r="N99" s="30" t="s">
        <v>402</v>
      </c>
      <c r="O99" s="81" t="s">
        <v>403</v>
      </c>
      <c r="P99" s="50" t="s">
        <v>357</v>
      </c>
      <c r="Q99" s="52"/>
      <c r="R99" s="51">
        <v>0.07769675925925926</v>
      </c>
      <c r="S99" s="44" t="s">
        <v>404</v>
      </c>
    </row>
    <row r="100" spans="1:19" ht="15.75" thickBot="1">
      <c r="A100" s="117">
        <v>111</v>
      </c>
      <c r="B100" s="117"/>
      <c r="C100" s="148">
        <v>0.10347222222222223</v>
      </c>
      <c r="D100" s="133" t="s">
        <v>227</v>
      </c>
      <c r="E100" s="134" t="s">
        <v>495</v>
      </c>
      <c r="F100" s="136">
        <v>13954</v>
      </c>
      <c r="G100" s="137" t="s">
        <v>118</v>
      </c>
      <c r="H100" s="123" t="s">
        <v>845</v>
      </c>
      <c r="I100" s="2">
        <f t="shared" si="1"/>
        <v>0.004904594123440405</v>
      </c>
      <c r="J100" s="2">
        <f>SUM(C100-R124)</f>
        <v>0.001597222222222236</v>
      </c>
      <c r="K100" t="s">
        <v>937</v>
      </c>
      <c r="L100" s="46">
        <v>91</v>
      </c>
      <c r="M100" s="47" t="s">
        <v>120</v>
      </c>
      <c r="N100" s="68" t="s">
        <v>405</v>
      </c>
      <c r="O100" s="49" t="s">
        <v>406</v>
      </c>
      <c r="P100" s="50" t="s">
        <v>40</v>
      </c>
      <c r="Q100" s="52"/>
      <c r="R100" s="51">
        <v>0.07775462962962963</v>
      </c>
      <c r="S100" s="44" t="s">
        <v>407</v>
      </c>
    </row>
    <row r="101" spans="2:19" ht="18.75" thickBot="1">
      <c r="B101" s="106" t="s">
        <v>826</v>
      </c>
      <c r="C101" s="107"/>
      <c r="E101" s="108"/>
      <c r="I101" s="2"/>
      <c r="J101" s="2"/>
      <c r="L101" s="46">
        <v>92</v>
      </c>
      <c r="M101" s="47" t="s">
        <v>93</v>
      </c>
      <c r="N101" s="30" t="s">
        <v>408</v>
      </c>
      <c r="O101" s="67" t="s">
        <v>409</v>
      </c>
      <c r="P101" s="50" t="s">
        <v>131</v>
      </c>
      <c r="Q101" s="50" t="s">
        <v>132</v>
      </c>
      <c r="R101" s="51">
        <v>0.07813657407407408</v>
      </c>
      <c r="S101" s="44" t="s">
        <v>410</v>
      </c>
    </row>
    <row r="102" spans="3:19" ht="15.75" thickBot="1">
      <c r="C102" s="109" t="s">
        <v>827</v>
      </c>
      <c r="E102" s="108"/>
      <c r="H102" s="110" t="s">
        <v>828</v>
      </c>
      <c r="I102" s="2"/>
      <c r="J102" s="2"/>
      <c r="L102" s="46">
        <v>93</v>
      </c>
      <c r="M102" s="47" t="s">
        <v>313</v>
      </c>
      <c r="N102" s="68" t="s">
        <v>411</v>
      </c>
      <c r="O102" s="49" t="s">
        <v>412</v>
      </c>
      <c r="P102" s="50" t="s">
        <v>131</v>
      </c>
      <c r="Q102" s="50" t="s">
        <v>132</v>
      </c>
      <c r="R102" s="51">
        <v>0.07814814814814815</v>
      </c>
      <c r="S102" s="44" t="s">
        <v>413</v>
      </c>
    </row>
    <row r="103" spans="3:19" ht="15.75" thickBot="1">
      <c r="C103" s="109" t="s">
        <v>829</v>
      </c>
      <c r="E103" s="108"/>
      <c r="H103" s="110" t="s">
        <v>830</v>
      </c>
      <c r="I103" s="2"/>
      <c r="J103" s="2"/>
      <c r="L103" s="46">
        <v>94</v>
      </c>
      <c r="M103" s="47" t="s">
        <v>308</v>
      </c>
      <c r="N103" s="30" t="s">
        <v>414</v>
      </c>
      <c r="O103" s="67" t="s">
        <v>415</v>
      </c>
      <c r="P103" s="50" t="s">
        <v>40</v>
      </c>
      <c r="Q103" s="50" t="s">
        <v>343</v>
      </c>
      <c r="R103" s="51">
        <v>0.07837962962962963</v>
      </c>
      <c r="S103" s="44" t="s">
        <v>416</v>
      </c>
    </row>
    <row r="104" spans="3:19" ht="15.75" thickBot="1">
      <c r="C104" s="111">
        <v>21.097</v>
      </c>
      <c r="D104" s="112" t="s">
        <v>909</v>
      </c>
      <c r="E104" s="126"/>
      <c r="I104" s="2"/>
      <c r="J104" s="2"/>
      <c r="L104" s="46">
        <v>95</v>
      </c>
      <c r="M104" s="47" t="s">
        <v>417</v>
      </c>
      <c r="N104" s="82" t="s">
        <v>418</v>
      </c>
      <c r="O104" s="49" t="s">
        <v>419</v>
      </c>
      <c r="P104" s="50" t="s">
        <v>420</v>
      </c>
      <c r="Q104" s="50" t="s">
        <v>421</v>
      </c>
      <c r="R104" s="51">
        <v>0.07851851851851853</v>
      </c>
      <c r="S104" s="44" t="s">
        <v>422</v>
      </c>
    </row>
    <row r="105" spans="3:19" ht="15.75" thickBot="1">
      <c r="C105" s="111"/>
      <c r="D105" s="112"/>
      <c r="E105" s="108"/>
      <c r="I105" s="2"/>
      <c r="J105" s="2"/>
      <c r="L105" s="46">
        <v>96</v>
      </c>
      <c r="M105" s="144" t="s">
        <v>304</v>
      </c>
      <c r="N105" s="143" t="s">
        <v>423</v>
      </c>
      <c r="O105" s="49" t="s">
        <v>424</v>
      </c>
      <c r="P105" s="145" t="s">
        <v>425</v>
      </c>
      <c r="Q105" s="50" t="s">
        <v>426</v>
      </c>
      <c r="R105" s="51">
        <v>0.07925925925925927</v>
      </c>
      <c r="S105" s="44" t="s">
        <v>427</v>
      </c>
    </row>
    <row r="106" spans="1:19" ht="57.75" thickBot="1">
      <c r="A106" s="113" t="s">
        <v>10</v>
      </c>
      <c r="B106" s="113" t="s">
        <v>832</v>
      </c>
      <c r="C106" s="113" t="s">
        <v>17</v>
      </c>
      <c r="D106" s="114" t="s">
        <v>11</v>
      </c>
      <c r="E106" s="115" t="s">
        <v>12</v>
      </c>
      <c r="F106" s="115" t="s">
        <v>833</v>
      </c>
      <c r="G106" s="116" t="s">
        <v>15</v>
      </c>
      <c r="H106" s="115" t="s">
        <v>16</v>
      </c>
      <c r="I106" s="2" t="e">
        <f t="shared" si="1"/>
        <v>#VALUE!</v>
      </c>
      <c r="J106" s="2"/>
      <c r="L106" s="46">
        <v>97</v>
      </c>
      <c r="M106" s="47" t="s">
        <v>428</v>
      </c>
      <c r="N106" s="30" t="s">
        <v>429</v>
      </c>
      <c r="O106" s="67" t="s">
        <v>430</v>
      </c>
      <c r="P106" s="50" t="s">
        <v>40</v>
      </c>
      <c r="Q106" s="50" t="s">
        <v>150</v>
      </c>
      <c r="R106" s="51">
        <v>0.0802662037037037</v>
      </c>
      <c r="S106" s="44" t="s">
        <v>431</v>
      </c>
    </row>
    <row r="107" spans="1:19" ht="15.75" thickBot="1">
      <c r="A107" s="117">
        <v>1</v>
      </c>
      <c r="B107" s="117"/>
      <c r="C107" s="118">
        <v>0.058416087962962965</v>
      </c>
      <c r="D107" s="127" t="s">
        <v>124</v>
      </c>
      <c r="E107" s="128" t="s">
        <v>910</v>
      </c>
      <c r="F107" s="121">
        <v>26318</v>
      </c>
      <c r="G107" s="122" t="s">
        <v>57</v>
      </c>
      <c r="H107" s="123" t="s">
        <v>911</v>
      </c>
      <c r="I107" s="2">
        <f t="shared" si="1"/>
        <v>0.002768928661087499</v>
      </c>
      <c r="J107" s="2">
        <f>SUM(C107-R31)</f>
        <v>0.0017841435185185217</v>
      </c>
      <c r="K107" t="s">
        <v>937</v>
      </c>
      <c r="L107" s="46">
        <v>98</v>
      </c>
      <c r="M107" s="47" t="s">
        <v>432</v>
      </c>
      <c r="N107" s="68" t="s">
        <v>433</v>
      </c>
      <c r="O107" s="49" t="s">
        <v>434</v>
      </c>
      <c r="P107" s="50" t="s">
        <v>118</v>
      </c>
      <c r="Q107" s="50" t="s">
        <v>200</v>
      </c>
      <c r="R107" s="51">
        <v>0.08180555555555556</v>
      </c>
      <c r="S107" s="44" t="s">
        <v>435</v>
      </c>
    </row>
    <row r="108" spans="1:19" ht="15.75" thickBot="1">
      <c r="A108" s="117">
        <v>2</v>
      </c>
      <c r="B108" s="117"/>
      <c r="C108" s="118">
        <v>0.061495254629629625</v>
      </c>
      <c r="D108" s="133" t="s">
        <v>169</v>
      </c>
      <c r="E108" s="134" t="s">
        <v>912</v>
      </c>
      <c r="F108" s="121">
        <v>26464</v>
      </c>
      <c r="G108" s="122" t="s">
        <v>22</v>
      </c>
      <c r="H108" s="123"/>
      <c r="I108" s="2">
        <f t="shared" si="1"/>
        <v>0.0029148814821837047</v>
      </c>
      <c r="J108" s="2">
        <f>SUM(C108-R41)</f>
        <v>0.0022475694444444375</v>
      </c>
      <c r="K108" t="s">
        <v>937</v>
      </c>
      <c r="L108" s="46">
        <v>99</v>
      </c>
      <c r="M108" s="47" t="s">
        <v>436</v>
      </c>
      <c r="N108" s="30" t="s">
        <v>437</v>
      </c>
      <c r="O108" s="67" t="s">
        <v>438</v>
      </c>
      <c r="P108" s="50" t="s">
        <v>40</v>
      </c>
      <c r="Q108" s="50" t="s">
        <v>46</v>
      </c>
      <c r="R108" s="51">
        <v>0.08328703703703703</v>
      </c>
      <c r="S108" s="44" t="s">
        <v>439</v>
      </c>
    </row>
    <row r="109" spans="1:19" ht="15.75" thickBot="1">
      <c r="A109" s="117">
        <v>3</v>
      </c>
      <c r="B109" s="117"/>
      <c r="C109" s="118">
        <v>0.06257060185185186</v>
      </c>
      <c r="D109" s="119" t="s">
        <v>222</v>
      </c>
      <c r="E109" s="120" t="s">
        <v>223</v>
      </c>
      <c r="F109" s="121">
        <v>22592</v>
      </c>
      <c r="G109" s="122" t="s">
        <v>40</v>
      </c>
      <c r="H109" s="123" t="s">
        <v>871</v>
      </c>
      <c r="I109" s="2">
        <f t="shared" si="1"/>
        <v>0.0029658530526544937</v>
      </c>
      <c r="J109" s="2">
        <f>SUM(R54-C109)</f>
        <v>0.0015613425925925795</v>
      </c>
      <c r="K109" s="142" t="s">
        <v>938</v>
      </c>
      <c r="L109" s="46">
        <v>100</v>
      </c>
      <c r="M109" s="47" t="s">
        <v>440</v>
      </c>
      <c r="N109" s="68" t="s">
        <v>441</v>
      </c>
      <c r="O109" s="49" t="s">
        <v>442</v>
      </c>
      <c r="P109" s="50" t="s">
        <v>118</v>
      </c>
      <c r="Q109" s="50" t="s">
        <v>200</v>
      </c>
      <c r="R109" s="51">
        <v>0.08376157407407407</v>
      </c>
      <c r="S109" s="44" t="s">
        <v>443</v>
      </c>
    </row>
    <row r="110" spans="1:19" ht="15.75" thickBot="1">
      <c r="A110" s="117">
        <v>4</v>
      </c>
      <c r="B110" s="117"/>
      <c r="C110" s="118">
        <v>0.06571435185185186</v>
      </c>
      <c r="D110" s="133" t="s">
        <v>258</v>
      </c>
      <c r="E110" s="134" t="s">
        <v>259</v>
      </c>
      <c r="F110" s="121">
        <v>22508</v>
      </c>
      <c r="G110" s="137" t="s">
        <v>118</v>
      </c>
      <c r="H110" s="123" t="s">
        <v>845</v>
      </c>
      <c r="I110" s="2">
        <f t="shared" si="1"/>
        <v>0.0031148671304854648</v>
      </c>
      <c r="J110" s="2">
        <f>SUM(R63-C110)</f>
        <v>0.0004662037037037048</v>
      </c>
      <c r="K110" s="142" t="s">
        <v>938</v>
      </c>
      <c r="L110" s="46">
        <v>101</v>
      </c>
      <c r="M110" s="47" t="s">
        <v>93</v>
      </c>
      <c r="N110" s="30" t="s">
        <v>444</v>
      </c>
      <c r="O110" s="67" t="s">
        <v>445</v>
      </c>
      <c r="P110" s="50" t="s">
        <v>22</v>
      </c>
      <c r="Q110" s="50" t="s">
        <v>36</v>
      </c>
      <c r="R110" s="51">
        <v>0.08412037037037036</v>
      </c>
      <c r="S110" s="44" t="s">
        <v>446</v>
      </c>
    </row>
    <row r="111" spans="1:19" ht="15.75" thickBot="1">
      <c r="A111" s="117">
        <v>5</v>
      </c>
      <c r="B111" s="117"/>
      <c r="C111" s="118">
        <v>0.06973368055555555</v>
      </c>
      <c r="D111" s="129" t="s">
        <v>317</v>
      </c>
      <c r="E111" s="130" t="s">
        <v>318</v>
      </c>
      <c r="F111" s="121">
        <v>23460</v>
      </c>
      <c r="G111" s="122" t="s">
        <v>96</v>
      </c>
      <c r="H111" s="123"/>
      <c r="I111" s="13">
        <f t="shared" si="1"/>
        <v>0.0033053837301775394</v>
      </c>
      <c r="J111" s="2">
        <f>SUM(C111-R77)</f>
        <v>0.0007406249999999948</v>
      </c>
      <c r="K111" t="s">
        <v>937</v>
      </c>
      <c r="L111" s="46">
        <v>102</v>
      </c>
      <c r="M111" s="47" t="s">
        <v>128</v>
      </c>
      <c r="N111" s="68" t="s">
        <v>447</v>
      </c>
      <c r="O111" s="49" t="s">
        <v>448</v>
      </c>
      <c r="P111" s="50" t="s">
        <v>96</v>
      </c>
      <c r="Q111" s="50" t="s">
        <v>97</v>
      </c>
      <c r="R111" s="51">
        <v>0.08425925925925926</v>
      </c>
      <c r="S111" s="44" t="s">
        <v>449</v>
      </c>
    </row>
    <row r="112" spans="1:19" ht="15.75" thickBot="1">
      <c r="A112" s="117">
        <v>6</v>
      </c>
      <c r="B112" s="117"/>
      <c r="C112" s="118">
        <v>0.07343032407407407</v>
      </c>
      <c r="D112" s="119" t="s">
        <v>913</v>
      </c>
      <c r="E112" s="120" t="s">
        <v>914</v>
      </c>
      <c r="F112" s="121">
        <v>26490</v>
      </c>
      <c r="G112" s="122" t="s">
        <v>852</v>
      </c>
      <c r="H112" s="123"/>
      <c r="I112" s="2">
        <f t="shared" si="1"/>
        <v>0.0034806050184421513</v>
      </c>
      <c r="J112" s="2"/>
      <c r="L112" s="53">
        <v>103</v>
      </c>
      <c r="M112" s="54" t="s">
        <v>450</v>
      </c>
      <c r="N112" s="71" t="s">
        <v>451</v>
      </c>
      <c r="O112" s="72" t="s">
        <v>452</v>
      </c>
      <c r="P112" s="57" t="s">
        <v>118</v>
      </c>
      <c r="Q112" s="57" t="s">
        <v>200</v>
      </c>
      <c r="R112" s="58">
        <v>0.08641203703703704</v>
      </c>
      <c r="S112" s="59" t="s">
        <v>453</v>
      </c>
    </row>
    <row r="113" spans="1:19" ht="15.75" thickBot="1">
      <c r="A113" s="117">
        <v>7</v>
      </c>
      <c r="B113" s="117"/>
      <c r="C113" s="118">
        <v>0.0745798611111111</v>
      </c>
      <c r="D113" s="119" t="s">
        <v>915</v>
      </c>
      <c r="E113" s="120" t="s">
        <v>916</v>
      </c>
      <c r="F113" s="121">
        <v>28142</v>
      </c>
      <c r="G113" s="137" t="s">
        <v>118</v>
      </c>
      <c r="H113" s="123" t="s">
        <v>845</v>
      </c>
      <c r="I113" s="2">
        <f t="shared" si="1"/>
        <v>0.0035350931938716926</v>
      </c>
      <c r="J113" s="2"/>
      <c r="L113" s="46">
        <v>104</v>
      </c>
      <c r="M113" s="47" t="s">
        <v>454</v>
      </c>
      <c r="N113" s="68" t="s">
        <v>455</v>
      </c>
      <c r="O113" s="49" t="s">
        <v>456</v>
      </c>
      <c r="P113" s="50" t="s">
        <v>22</v>
      </c>
      <c r="Q113" s="50"/>
      <c r="R113" s="51">
        <v>0.08733796296296296</v>
      </c>
      <c r="S113" s="44" t="s">
        <v>457</v>
      </c>
    </row>
    <row r="114" spans="1:19" ht="24.75" thickBot="1">
      <c r="A114" s="117">
        <v>8</v>
      </c>
      <c r="B114" s="117">
        <v>1</v>
      </c>
      <c r="C114" s="118">
        <v>0.0760232638888889</v>
      </c>
      <c r="D114" s="119" t="s">
        <v>917</v>
      </c>
      <c r="E114" s="120" t="s">
        <v>918</v>
      </c>
      <c r="F114" s="121">
        <v>32726</v>
      </c>
      <c r="G114" s="122" t="s">
        <v>840</v>
      </c>
      <c r="H114" s="123"/>
      <c r="I114" s="2">
        <f t="shared" si="1"/>
        <v>0.003603510636056733</v>
      </c>
      <c r="J114" s="2"/>
      <c r="L114" s="46">
        <v>105</v>
      </c>
      <c r="M114" s="47" t="s">
        <v>458</v>
      </c>
      <c r="N114" s="30" t="s">
        <v>459</v>
      </c>
      <c r="O114" s="67" t="s">
        <v>460</v>
      </c>
      <c r="P114" s="50" t="s">
        <v>40</v>
      </c>
      <c r="Q114" s="50" t="s">
        <v>150</v>
      </c>
      <c r="R114" s="51">
        <v>0.08900462962962963</v>
      </c>
      <c r="S114" s="44" t="s">
        <v>461</v>
      </c>
    </row>
    <row r="115" spans="1:19" ht="15.75" thickBot="1">
      <c r="A115" s="117">
        <v>9</v>
      </c>
      <c r="B115" s="117"/>
      <c r="C115" s="118">
        <v>0.07939872685185186</v>
      </c>
      <c r="D115" s="119" t="s">
        <v>450</v>
      </c>
      <c r="E115" s="120" t="s">
        <v>919</v>
      </c>
      <c r="F115" s="121">
        <v>27401</v>
      </c>
      <c r="G115" s="122" t="s">
        <v>27</v>
      </c>
      <c r="H115" s="123"/>
      <c r="I115" s="2">
        <f t="shared" si="1"/>
        <v>0.003763507932495229</v>
      </c>
      <c r="J115" s="2"/>
      <c r="L115" s="53">
        <v>106</v>
      </c>
      <c r="M115" s="54" t="s">
        <v>272</v>
      </c>
      <c r="N115" s="69" t="s">
        <v>462</v>
      </c>
      <c r="O115" s="56" t="s">
        <v>463</v>
      </c>
      <c r="P115" s="55" t="s">
        <v>32</v>
      </c>
      <c r="Q115" s="83"/>
      <c r="R115" s="58">
        <v>0.08920138888888889</v>
      </c>
      <c r="S115" s="59" t="s">
        <v>464</v>
      </c>
    </row>
    <row r="116" spans="1:19" ht="15.75" thickBot="1">
      <c r="A116" s="117">
        <v>10</v>
      </c>
      <c r="B116" s="117"/>
      <c r="C116" s="118">
        <v>0.08064618055555556</v>
      </c>
      <c r="D116" s="119" t="s">
        <v>917</v>
      </c>
      <c r="E116" s="120" t="s">
        <v>920</v>
      </c>
      <c r="F116" s="121">
        <v>31303</v>
      </c>
      <c r="G116" s="122" t="s">
        <v>286</v>
      </c>
      <c r="H116" s="123"/>
      <c r="I116" s="2">
        <f t="shared" si="1"/>
        <v>0.003822637368135543</v>
      </c>
      <c r="J116" s="2"/>
      <c r="L116" s="53">
        <v>107</v>
      </c>
      <c r="M116" s="54" t="s">
        <v>465</v>
      </c>
      <c r="N116" s="55" t="s">
        <v>466</v>
      </c>
      <c r="O116" s="56" t="s">
        <v>467</v>
      </c>
      <c r="P116" s="57" t="s">
        <v>57</v>
      </c>
      <c r="Q116" s="83"/>
      <c r="R116" s="58">
        <v>0.09070601851851852</v>
      </c>
      <c r="S116" s="59" t="s">
        <v>468</v>
      </c>
    </row>
    <row r="117" spans="1:19" ht="15.75" thickBot="1">
      <c r="A117" s="117">
        <v>11</v>
      </c>
      <c r="B117" s="117"/>
      <c r="C117" s="118">
        <v>0.08124409722222221</v>
      </c>
      <c r="D117" s="119" t="s">
        <v>921</v>
      </c>
      <c r="E117" s="120" t="s">
        <v>922</v>
      </c>
      <c r="F117" s="121">
        <v>21507</v>
      </c>
      <c r="G117" s="122" t="s">
        <v>22</v>
      </c>
      <c r="H117" s="123"/>
      <c r="I117" s="2">
        <f t="shared" si="1"/>
        <v>0.00385097868048643</v>
      </c>
      <c r="J117" s="2"/>
      <c r="L117" s="46">
        <v>108</v>
      </c>
      <c r="M117" s="47" t="s">
        <v>469</v>
      </c>
      <c r="N117" s="65" t="s">
        <v>470</v>
      </c>
      <c r="O117" s="49" t="s">
        <v>471</v>
      </c>
      <c r="P117" s="50" t="s">
        <v>131</v>
      </c>
      <c r="Q117" s="50" t="s">
        <v>132</v>
      </c>
      <c r="R117" s="51">
        <v>0.09159722222222222</v>
      </c>
      <c r="S117" s="44" t="s">
        <v>472</v>
      </c>
    </row>
    <row r="118" spans="1:19" ht="15.75" thickBot="1">
      <c r="A118" s="117">
        <v>12</v>
      </c>
      <c r="B118" s="117"/>
      <c r="C118" s="118">
        <v>0.08499687500000001</v>
      </c>
      <c r="D118" s="119" t="s">
        <v>450</v>
      </c>
      <c r="E118" s="120" t="s">
        <v>923</v>
      </c>
      <c r="F118" s="121">
        <v>17949</v>
      </c>
      <c r="G118" s="122" t="s">
        <v>131</v>
      </c>
      <c r="H118" s="123" t="s">
        <v>132</v>
      </c>
      <c r="I118" s="2">
        <f t="shared" si="1"/>
        <v>0.004028860738493625</v>
      </c>
      <c r="J118" s="2"/>
      <c r="L118" s="53">
        <v>109</v>
      </c>
      <c r="M118" s="54" t="s">
        <v>473</v>
      </c>
      <c r="N118" s="69" t="s">
        <v>474</v>
      </c>
      <c r="O118" s="56" t="s">
        <v>475</v>
      </c>
      <c r="P118" s="57" t="s">
        <v>131</v>
      </c>
      <c r="Q118" s="57" t="s">
        <v>132</v>
      </c>
      <c r="R118" s="58">
        <v>0.09304398148148148</v>
      </c>
      <c r="S118" s="59" t="s">
        <v>476</v>
      </c>
    </row>
    <row r="119" spans="1:19" ht="15.75" thickBot="1">
      <c r="A119" s="117">
        <v>13</v>
      </c>
      <c r="B119" s="117"/>
      <c r="C119" s="118">
        <v>0.08541643518518517</v>
      </c>
      <c r="D119" s="119" t="s">
        <v>924</v>
      </c>
      <c r="E119" s="120" t="s">
        <v>925</v>
      </c>
      <c r="F119" s="121">
        <v>31590</v>
      </c>
      <c r="G119" s="122" t="s">
        <v>926</v>
      </c>
      <c r="H119" s="123"/>
      <c r="I119" s="2">
        <f t="shared" si="1"/>
        <v>0.004048747935023234</v>
      </c>
      <c r="J119" s="2"/>
      <c r="L119" s="46">
        <v>110</v>
      </c>
      <c r="M119" s="47" t="s">
        <v>477</v>
      </c>
      <c r="N119" s="30" t="s">
        <v>478</v>
      </c>
      <c r="O119" s="67" t="s">
        <v>338</v>
      </c>
      <c r="P119" s="50" t="s">
        <v>118</v>
      </c>
      <c r="Q119" s="50" t="s">
        <v>58</v>
      </c>
      <c r="R119" s="51">
        <v>0.09539351851851852</v>
      </c>
      <c r="S119" s="44" t="s">
        <v>479</v>
      </c>
    </row>
    <row r="120" spans="1:19" ht="15.75" thickBot="1">
      <c r="A120" s="117">
        <v>14</v>
      </c>
      <c r="B120" s="117"/>
      <c r="C120" s="118">
        <v>0.0883275462962963</v>
      </c>
      <c r="D120" s="119" t="s">
        <v>473</v>
      </c>
      <c r="E120" s="120" t="s">
        <v>474</v>
      </c>
      <c r="F120" s="121">
        <v>21322</v>
      </c>
      <c r="G120" s="122" t="s">
        <v>131</v>
      </c>
      <c r="H120" s="123" t="s">
        <v>132</v>
      </c>
      <c r="I120" s="2">
        <f t="shared" si="1"/>
        <v>0.004186734905261236</v>
      </c>
      <c r="J120" s="2"/>
      <c r="L120" s="53">
        <v>111</v>
      </c>
      <c r="M120" s="54" t="s">
        <v>480</v>
      </c>
      <c r="N120" s="69" t="s">
        <v>481</v>
      </c>
      <c r="O120" s="56" t="s">
        <v>482</v>
      </c>
      <c r="P120" s="57" t="s">
        <v>118</v>
      </c>
      <c r="Q120" s="57" t="s">
        <v>200</v>
      </c>
      <c r="R120" s="58">
        <v>0.0983101851851852</v>
      </c>
      <c r="S120" s="59" t="s">
        <v>282</v>
      </c>
    </row>
    <row r="121" spans="1:19" ht="15.75" thickBot="1">
      <c r="A121" s="117">
        <v>15</v>
      </c>
      <c r="B121" s="117"/>
      <c r="C121" s="124">
        <v>0.08877314814814814</v>
      </c>
      <c r="D121" s="119" t="s">
        <v>450</v>
      </c>
      <c r="E121" s="120" t="s">
        <v>451</v>
      </c>
      <c r="F121" s="121">
        <v>26080</v>
      </c>
      <c r="G121" s="137" t="s">
        <v>118</v>
      </c>
      <c r="H121" s="123" t="s">
        <v>860</v>
      </c>
      <c r="I121" s="2">
        <f t="shared" si="1"/>
        <v>0.0042078564795064765</v>
      </c>
      <c r="J121" s="2">
        <f>SUM(C121-R112)</f>
        <v>0.0023611111111111055</v>
      </c>
      <c r="K121" t="s">
        <v>937</v>
      </c>
      <c r="L121" s="53">
        <v>112</v>
      </c>
      <c r="M121" s="54" t="s">
        <v>483</v>
      </c>
      <c r="N121" s="71" t="s">
        <v>484</v>
      </c>
      <c r="O121" s="72" t="s">
        <v>485</v>
      </c>
      <c r="P121" s="57" t="s">
        <v>118</v>
      </c>
      <c r="Q121" s="57" t="s">
        <v>200</v>
      </c>
      <c r="R121" s="58">
        <v>0.0983101851851852</v>
      </c>
      <c r="S121" s="59" t="s">
        <v>486</v>
      </c>
    </row>
    <row r="122" spans="1:19" ht="15.75" thickBot="1">
      <c r="A122" s="117">
        <v>16</v>
      </c>
      <c r="B122" s="117"/>
      <c r="C122" s="124" t="s">
        <v>927</v>
      </c>
      <c r="D122" s="119" t="s">
        <v>465</v>
      </c>
      <c r="E122" s="120" t="s">
        <v>466</v>
      </c>
      <c r="F122" s="121">
        <v>24266</v>
      </c>
      <c r="G122" s="122" t="s">
        <v>57</v>
      </c>
      <c r="H122" s="123" t="s">
        <v>911</v>
      </c>
      <c r="I122" s="2"/>
      <c r="J122" s="2"/>
      <c r="L122" s="46">
        <v>113</v>
      </c>
      <c r="M122" s="47" t="s">
        <v>487</v>
      </c>
      <c r="N122" s="68" t="s">
        <v>488</v>
      </c>
      <c r="O122" s="49" t="s">
        <v>489</v>
      </c>
      <c r="P122" s="50" t="s">
        <v>22</v>
      </c>
      <c r="Q122" s="50" t="s">
        <v>36</v>
      </c>
      <c r="R122" s="51">
        <v>0.09902777777777778</v>
      </c>
      <c r="S122" s="44" t="s">
        <v>490</v>
      </c>
    </row>
    <row r="123" spans="1:19" ht="15.75" thickBot="1">
      <c r="A123" s="117">
        <v>17</v>
      </c>
      <c r="B123" s="117"/>
      <c r="C123" s="124" t="s">
        <v>928</v>
      </c>
      <c r="D123" s="119" t="s">
        <v>915</v>
      </c>
      <c r="E123" s="120" t="s">
        <v>929</v>
      </c>
      <c r="F123" s="121">
        <v>30896</v>
      </c>
      <c r="G123" s="122" t="s">
        <v>7</v>
      </c>
      <c r="H123" s="123"/>
      <c r="I123" s="2"/>
      <c r="J123" s="2"/>
      <c r="L123" s="46">
        <v>114</v>
      </c>
      <c r="M123" s="47" t="s">
        <v>491</v>
      </c>
      <c r="N123" s="30" t="s">
        <v>492</v>
      </c>
      <c r="O123" s="67" t="s">
        <v>493</v>
      </c>
      <c r="P123" s="50" t="s">
        <v>118</v>
      </c>
      <c r="Q123" s="50" t="s">
        <v>200</v>
      </c>
      <c r="R123" s="51">
        <v>0.10137731481481482</v>
      </c>
      <c r="S123" s="44" t="s">
        <v>494</v>
      </c>
    </row>
    <row r="124" spans="1:19" ht="15.75" thickBot="1">
      <c r="A124" s="117">
        <v>18</v>
      </c>
      <c r="B124" s="117"/>
      <c r="C124" s="124" t="s">
        <v>930</v>
      </c>
      <c r="D124" s="119" t="s">
        <v>913</v>
      </c>
      <c r="E124" s="120" t="s">
        <v>931</v>
      </c>
      <c r="F124" s="121">
        <v>21844</v>
      </c>
      <c r="G124" s="122" t="s">
        <v>118</v>
      </c>
      <c r="H124" s="123" t="s">
        <v>845</v>
      </c>
      <c r="I124" s="2"/>
      <c r="J124" s="2"/>
      <c r="L124" s="46">
        <v>115</v>
      </c>
      <c r="M124" s="139" t="s">
        <v>227</v>
      </c>
      <c r="N124" s="149" t="s">
        <v>495</v>
      </c>
      <c r="O124" s="49" t="s">
        <v>496</v>
      </c>
      <c r="P124" s="50" t="s">
        <v>118</v>
      </c>
      <c r="Q124" s="50" t="s">
        <v>58</v>
      </c>
      <c r="R124" s="51">
        <v>0.101875</v>
      </c>
      <c r="S124" s="44" t="s">
        <v>497</v>
      </c>
    </row>
    <row r="125" spans="1:19" ht="15.75" thickBot="1">
      <c r="A125" s="117">
        <v>19</v>
      </c>
      <c r="B125" s="117"/>
      <c r="C125" s="124" t="s">
        <v>932</v>
      </c>
      <c r="D125" s="119" t="s">
        <v>498</v>
      </c>
      <c r="E125" s="120" t="s">
        <v>933</v>
      </c>
      <c r="F125" s="121">
        <v>27441</v>
      </c>
      <c r="G125" s="122" t="s">
        <v>22</v>
      </c>
      <c r="H125" s="123"/>
      <c r="I125" s="2"/>
      <c r="J125" s="2"/>
      <c r="L125" s="53">
        <v>116</v>
      </c>
      <c r="M125" s="54" t="s">
        <v>498</v>
      </c>
      <c r="N125" s="71" t="s">
        <v>499</v>
      </c>
      <c r="O125" s="84" t="s">
        <v>500</v>
      </c>
      <c r="P125" s="57" t="s">
        <v>22</v>
      </c>
      <c r="Q125" s="83"/>
      <c r="R125" s="58">
        <v>0.10752314814814816</v>
      </c>
      <c r="S125" s="59" t="s">
        <v>486</v>
      </c>
    </row>
    <row r="126" spans="12:19" ht="13.5" thickBot="1">
      <c r="L126" s="53">
        <v>117</v>
      </c>
      <c r="M126" s="54" t="s">
        <v>501</v>
      </c>
      <c r="N126" s="69" t="s">
        <v>502</v>
      </c>
      <c r="O126" s="56" t="s">
        <v>503</v>
      </c>
      <c r="P126" s="57" t="s">
        <v>118</v>
      </c>
      <c r="Q126" s="57" t="s">
        <v>200</v>
      </c>
      <c r="R126" s="58">
        <v>0.11842592592592593</v>
      </c>
      <c r="S126" s="59" t="s">
        <v>504</v>
      </c>
    </row>
    <row r="127" spans="12:19" ht="13.5" thickBot="1">
      <c r="L127" s="46">
        <v>118</v>
      </c>
      <c r="M127" s="47" t="s">
        <v>505</v>
      </c>
      <c r="N127" s="30" t="s">
        <v>506</v>
      </c>
      <c r="O127" s="67" t="s">
        <v>507</v>
      </c>
      <c r="P127" s="50" t="s">
        <v>40</v>
      </c>
      <c r="Q127" s="50"/>
      <c r="R127" s="49" t="s">
        <v>508</v>
      </c>
      <c r="S127" s="44"/>
    </row>
    <row r="128" spans="12:19" ht="13.5" thickBot="1">
      <c r="L128" s="46">
        <v>119</v>
      </c>
      <c r="M128" s="47" t="s">
        <v>218</v>
      </c>
      <c r="N128" s="68" t="s">
        <v>509</v>
      </c>
      <c r="O128" s="49" t="s">
        <v>510</v>
      </c>
      <c r="P128" s="50" t="s">
        <v>22</v>
      </c>
      <c r="Q128" s="50" t="s">
        <v>36</v>
      </c>
      <c r="R128" s="49" t="s">
        <v>508</v>
      </c>
      <c r="S128" s="85"/>
    </row>
    <row r="129" spans="12:19" ht="13.5" thickBot="1">
      <c r="L129" s="86">
        <v>120</v>
      </c>
      <c r="M129" s="33" t="s">
        <v>436</v>
      </c>
      <c r="N129" s="30" t="s">
        <v>185</v>
      </c>
      <c r="O129" s="87" t="s">
        <v>511</v>
      </c>
      <c r="P129" s="88" t="s">
        <v>90</v>
      </c>
      <c r="Q129" s="88" t="s">
        <v>91</v>
      </c>
      <c r="R129" s="89" t="s">
        <v>508</v>
      </c>
      <c r="S129" s="90"/>
    </row>
    <row r="130" spans="12:19" ht="24.75" thickBot="1">
      <c r="L130" s="77">
        <v>121</v>
      </c>
      <c r="M130" s="60" t="s">
        <v>188</v>
      </c>
      <c r="N130" s="66" t="s">
        <v>512</v>
      </c>
      <c r="O130" s="91" t="s">
        <v>513</v>
      </c>
      <c r="P130" s="78" t="s">
        <v>40</v>
      </c>
      <c r="Q130" s="78" t="s">
        <v>150</v>
      </c>
      <c r="R130" s="91" t="s">
        <v>508</v>
      </c>
      <c r="S130" s="92"/>
    </row>
    <row r="131" spans="12:19" ht="13.5" thickBot="1">
      <c r="L131" s="46">
        <v>122</v>
      </c>
      <c r="M131" s="47" t="s">
        <v>188</v>
      </c>
      <c r="N131" s="30" t="s">
        <v>514</v>
      </c>
      <c r="O131" s="49" t="s">
        <v>515</v>
      </c>
      <c r="P131" s="50" t="s">
        <v>118</v>
      </c>
      <c r="Q131" s="50" t="s">
        <v>58</v>
      </c>
      <c r="R131" s="49" t="s">
        <v>508</v>
      </c>
      <c r="S131" s="85"/>
    </row>
    <row r="132" spans="12:19" ht="13.5" thickBot="1">
      <c r="L132" s="53">
        <v>123</v>
      </c>
      <c r="M132" s="54" t="s">
        <v>516</v>
      </c>
      <c r="N132" s="93" t="s">
        <v>517</v>
      </c>
      <c r="O132" s="56" t="s">
        <v>518</v>
      </c>
      <c r="P132" s="57" t="s">
        <v>118</v>
      </c>
      <c r="Q132" s="57" t="s">
        <v>200</v>
      </c>
      <c r="R132" s="56" t="s">
        <v>508</v>
      </c>
      <c r="S132" s="85"/>
    </row>
    <row r="133" spans="12:19" ht="13.5" thickBot="1">
      <c r="L133" s="53">
        <v>124</v>
      </c>
      <c r="M133" s="54" t="s">
        <v>519</v>
      </c>
      <c r="N133" s="94" t="s">
        <v>520</v>
      </c>
      <c r="O133" s="56" t="s">
        <v>521</v>
      </c>
      <c r="P133" s="57" t="s">
        <v>118</v>
      </c>
      <c r="Q133" s="57" t="s">
        <v>200</v>
      </c>
      <c r="R133" s="56" t="s">
        <v>508</v>
      </c>
      <c r="S133" s="85"/>
    </row>
    <row r="134" spans="12:19" ht="12.75">
      <c r="L134" s="28"/>
      <c r="M134" s="28"/>
      <c r="N134" s="28"/>
      <c r="O134" s="28"/>
      <c r="P134" s="28"/>
      <c r="Q134" s="28"/>
      <c r="R134" s="28"/>
      <c r="S134" s="28"/>
    </row>
    <row r="135" spans="12:19" ht="13.5" thickBot="1">
      <c r="L135" s="28"/>
      <c r="M135" s="28"/>
      <c r="N135" s="28"/>
      <c r="O135" s="95" t="s">
        <v>522</v>
      </c>
      <c r="P135" s="28"/>
      <c r="Q135" s="28"/>
      <c r="R135" s="28"/>
      <c r="S135" s="28"/>
    </row>
    <row r="136" spans="12:19" ht="12.75">
      <c r="L136" s="36" t="s">
        <v>10</v>
      </c>
      <c r="M136" s="37" t="s">
        <v>11</v>
      </c>
      <c r="N136" s="38" t="s">
        <v>12</v>
      </c>
      <c r="O136" s="39" t="s">
        <v>13</v>
      </c>
      <c r="P136" s="40" t="s">
        <v>15</v>
      </c>
      <c r="Q136" s="40" t="s">
        <v>16</v>
      </c>
      <c r="R136" s="36" t="s">
        <v>17</v>
      </c>
      <c r="S136" s="39" t="s">
        <v>10</v>
      </c>
    </row>
    <row r="137" spans="12:19" ht="13.5" thickBot="1">
      <c r="L137" s="41"/>
      <c r="M137" s="42"/>
      <c r="N137" s="43"/>
      <c r="O137" s="44" t="s">
        <v>14</v>
      </c>
      <c r="P137" s="45"/>
      <c r="Q137" s="45"/>
      <c r="R137" s="41"/>
      <c r="S137" s="44" t="s">
        <v>18</v>
      </c>
    </row>
    <row r="138" spans="12:19" ht="24.75" thickBot="1">
      <c r="L138" s="96">
        <v>1</v>
      </c>
      <c r="M138" s="47" t="s">
        <v>115</v>
      </c>
      <c r="N138" s="68" t="s">
        <v>523</v>
      </c>
      <c r="O138" s="97">
        <v>33173</v>
      </c>
      <c r="P138" s="50" t="s">
        <v>57</v>
      </c>
      <c r="Q138" s="50" t="s">
        <v>213</v>
      </c>
      <c r="R138" s="98">
        <v>0.4215277777777778</v>
      </c>
      <c r="S138" s="44" t="s">
        <v>524</v>
      </c>
    </row>
    <row r="139" spans="12:19" ht="24.75" thickBot="1">
      <c r="L139" s="96">
        <v>2</v>
      </c>
      <c r="M139" s="47" t="s">
        <v>525</v>
      </c>
      <c r="N139" s="30" t="s">
        <v>526</v>
      </c>
      <c r="O139" s="99">
        <v>32877</v>
      </c>
      <c r="P139" s="50" t="s">
        <v>57</v>
      </c>
      <c r="Q139" s="50" t="s">
        <v>213</v>
      </c>
      <c r="R139" s="98">
        <v>0.43125</v>
      </c>
      <c r="S139" s="44" t="s">
        <v>527</v>
      </c>
    </row>
    <row r="140" spans="12:19" ht="13.5" thickBot="1">
      <c r="L140" s="96">
        <v>3</v>
      </c>
      <c r="M140" s="47" t="s">
        <v>83</v>
      </c>
      <c r="N140" s="68" t="s">
        <v>528</v>
      </c>
      <c r="O140" s="97">
        <v>33179</v>
      </c>
      <c r="P140" s="50" t="s">
        <v>96</v>
      </c>
      <c r="Q140" s="50" t="s">
        <v>97</v>
      </c>
      <c r="R140" s="98">
        <v>0.4361111111111111</v>
      </c>
      <c r="S140" s="44" t="s">
        <v>529</v>
      </c>
    </row>
    <row r="141" spans="12:19" ht="13.5" thickBot="1">
      <c r="L141" s="96">
        <v>4</v>
      </c>
      <c r="M141" s="47" t="s">
        <v>530</v>
      </c>
      <c r="N141" s="30" t="s">
        <v>531</v>
      </c>
      <c r="O141" s="99">
        <v>32698</v>
      </c>
      <c r="P141" s="50" t="s">
        <v>420</v>
      </c>
      <c r="Q141" s="50" t="s">
        <v>421</v>
      </c>
      <c r="R141" s="98">
        <v>0.4527777777777778</v>
      </c>
      <c r="S141" s="44" t="s">
        <v>532</v>
      </c>
    </row>
    <row r="142" spans="12:19" ht="13.5" thickBot="1">
      <c r="L142" s="96">
        <v>5</v>
      </c>
      <c r="M142" s="47" t="s">
        <v>533</v>
      </c>
      <c r="N142" s="68" t="s">
        <v>534</v>
      </c>
      <c r="O142" s="97">
        <v>33291</v>
      </c>
      <c r="P142" s="50" t="s">
        <v>535</v>
      </c>
      <c r="Q142" s="50" t="s">
        <v>536</v>
      </c>
      <c r="R142" s="98">
        <v>0.45416666666666666</v>
      </c>
      <c r="S142" s="44" t="s">
        <v>537</v>
      </c>
    </row>
    <row r="143" spans="12:19" ht="13.5" thickBot="1">
      <c r="L143" s="96">
        <v>6</v>
      </c>
      <c r="M143" s="47" t="s">
        <v>538</v>
      </c>
      <c r="N143" s="30" t="s">
        <v>539</v>
      </c>
      <c r="O143" s="67" t="s">
        <v>540</v>
      </c>
      <c r="P143" s="50" t="s">
        <v>535</v>
      </c>
      <c r="Q143" s="50" t="s">
        <v>536</v>
      </c>
      <c r="R143" s="98">
        <v>0.4618055555555556</v>
      </c>
      <c r="S143" s="44" t="s">
        <v>541</v>
      </c>
    </row>
    <row r="144" spans="12:19" ht="13.5" thickBot="1">
      <c r="L144" s="96">
        <v>7</v>
      </c>
      <c r="M144" s="47" t="s">
        <v>542</v>
      </c>
      <c r="N144" s="68" t="s">
        <v>543</v>
      </c>
      <c r="O144" s="97">
        <v>33606</v>
      </c>
      <c r="P144" s="50" t="s">
        <v>420</v>
      </c>
      <c r="Q144" s="50" t="s">
        <v>421</v>
      </c>
      <c r="R144" s="98">
        <v>0.47152777777777777</v>
      </c>
      <c r="S144" s="44" t="s">
        <v>544</v>
      </c>
    </row>
    <row r="145" spans="12:19" ht="24.75" thickBot="1">
      <c r="L145" s="96">
        <v>8</v>
      </c>
      <c r="M145" s="47" t="s">
        <v>545</v>
      </c>
      <c r="N145" s="30" t="s">
        <v>546</v>
      </c>
      <c r="O145" s="99">
        <v>32823</v>
      </c>
      <c r="P145" s="50" t="s">
        <v>57</v>
      </c>
      <c r="Q145" s="50" t="s">
        <v>213</v>
      </c>
      <c r="R145" s="98">
        <v>0.47361111111111115</v>
      </c>
      <c r="S145" s="44" t="s">
        <v>547</v>
      </c>
    </row>
    <row r="146" spans="12:19" ht="13.5" thickBot="1">
      <c r="L146" s="96">
        <v>9</v>
      </c>
      <c r="M146" s="47" t="s">
        <v>548</v>
      </c>
      <c r="N146" s="68" t="s">
        <v>549</v>
      </c>
      <c r="O146" s="97">
        <v>33010</v>
      </c>
      <c r="P146" s="50" t="s">
        <v>420</v>
      </c>
      <c r="Q146" s="50" t="s">
        <v>421</v>
      </c>
      <c r="R146" s="98">
        <v>0.48125</v>
      </c>
      <c r="S146" s="44" t="s">
        <v>550</v>
      </c>
    </row>
    <row r="147" spans="12:19" ht="13.5" thickBot="1">
      <c r="L147" s="96">
        <v>10</v>
      </c>
      <c r="M147" s="47" t="s">
        <v>551</v>
      </c>
      <c r="N147" s="30" t="s">
        <v>552</v>
      </c>
      <c r="O147" s="99">
        <v>32577</v>
      </c>
      <c r="P147" s="50" t="s">
        <v>420</v>
      </c>
      <c r="Q147" s="50" t="s">
        <v>421</v>
      </c>
      <c r="R147" s="98">
        <v>0.4847222222222222</v>
      </c>
      <c r="S147" s="44" t="s">
        <v>553</v>
      </c>
    </row>
    <row r="148" spans="12:19" ht="13.5" thickBot="1">
      <c r="L148" s="96">
        <v>11</v>
      </c>
      <c r="M148" s="47" t="s">
        <v>554</v>
      </c>
      <c r="N148" s="68" t="s">
        <v>555</v>
      </c>
      <c r="O148" s="97">
        <v>32911</v>
      </c>
      <c r="P148" s="50" t="s">
        <v>556</v>
      </c>
      <c r="Q148" s="50" t="s">
        <v>58</v>
      </c>
      <c r="R148" s="98">
        <v>0.4888888888888889</v>
      </c>
      <c r="S148" s="44" t="s">
        <v>557</v>
      </c>
    </row>
    <row r="149" spans="12:19" ht="13.5" thickBot="1">
      <c r="L149" s="96">
        <v>12</v>
      </c>
      <c r="M149" s="47" t="s">
        <v>321</v>
      </c>
      <c r="N149" s="30" t="s">
        <v>558</v>
      </c>
      <c r="O149" s="99">
        <v>32937</v>
      </c>
      <c r="P149" s="50" t="s">
        <v>556</v>
      </c>
      <c r="Q149" s="50" t="s">
        <v>58</v>
      </c>
      <c r="R149" s="98">
        <v>0.49375</v>
      </c>
      <c r="S149" s="44" t="s">
        <v>559</v>
      </c>
    </row>
    <row r="150" spans="12:19" ht="13.5" thickBot="1">
      <c r="L150" s="96">
        <v>13</v>
      </c>
      <c r="M150" s="47" t="s">
        <v>210</v>
      </c>
      <c r="N150" s="68" t="s">
        <v>560</v>
      </c>
      <c r="O150" s="97">
        <v>32796</v>
      </c>
      <c r="P150" s="50" t="s">
        <v>96</v>
      </c>
      <c r="Q150" s="50" t="s">
        <v>97</v>
      </c>
      <c r="R150" s="98">
        <v>0.5020833333333333</v>
      </c>
      <c r="S150" s="44" t="s">
        <v>561</v>
      </c>
    </row>
    <row r="151" spans="12:19" ht="24.75" thickBot="1">
      <c r="L151" s="96">
        <v>14</v>
      </c>
      <c r="M151" s="47" t="s">
        <v>562</v>
      </c>
      <c r="N151" s="30" t="s">
        <v>563</v>
      </c>
      <c r="O151" s="99">
        <v>33083</v>
      </c>
      <c r="P151" s="50" t="s">
        <v>57</v>
      </c>
      <c r="Q151" s="50" t="s">
        <v>213</v>
      </c>
      <c r="R151" s="98">
        <v>0.5131944444444444</v>
      </c>
      <c r="S151" s="44" t="s">
        <v>564</v>
      </c>
    </row>
    <row r="152" spans="12:19" ht="13.5" thickBot="1">
      <c r="L152" s="100">
        <v>15</v>
      </c>
      <c r="M152" s="54" t="s">
        <v>565</v>
      </c>
      <c r="N152" s="69" t="s">
        <v>566</v>
      </c>
      <c r="O152" s="101">
        <v>33213</v>
      </c>
      <c r="P152" s="57" t="s">
        <v>22</v>
      </c>
      <c r="Q152" s="57"/>
      <c r="R152" s="102">
        <v>0.513888888888889</v>
      </c>
      <c r="S152" s="59" t="s">
        <v>567</v>
      </c>
    </row>
    <row r="153" spans="12:19" ht="13.5" thickBot="1">
      <c r="L153" s="96">
        <v>16</v>
      </c>
      <c r="M153" s="47" t="s">
        <v>548</v>
      </c>
      <c r="N153" s="30" t="s">
        <v>568</v>
      </c>
      <c r="O153" s="99">
        <v>33351</v>
      </c>
      <c r="P153" s="50" t="s">
        <v>96</v>
      </c>
      <c r="Q153" s="50" t="s">
        <v>97</v>
      </c>
      <c r="R153" s="98">
        <v>0.5166666666666667</v>
      </c>
      <c r="S153" s="44" t="s">
        <v>569</v>
      </c>
    </row>
    <row r="154" spans="12:19" ht="13.5" thickBot="1">
      <c r="L154" s="100">
        <v>17</v>
      </c>
      <c r="M154" s="54" t="s">
        <v>279</v>
      </c>
      <c r="N154" s="69" t="s">
        <v>570</v>
      </c>
      <c r="O154" s="101">
        <v>33002</v>
      </c>
      <c r="P154" s="57" t="s">
        <v>420</v>
      </c>
      <c r="Q154" s="57" t="s">
        <v>421</v>
      </c>
      <c r="R154" s="102">
        <v>0.5229166666666667</v>
      </c>
      <c r="S154" s="59" t="s">
        <v>571</v>
      </c>
    </row>
    <row r="155" spans="12:19" ht="13.5" thickBot="1">
      <c r="L155" s="96">
        <v>18</v>
      </c>
      <c r="M155" s="47" t="s">
        <v>572</v>
      </c>
      <c r="N155" s="30" t="s">
        <v>573</v>
      </c>
      <c r="O155" s="99">
        <v>33703</v>
      </c>
      <c r="P155" s="50" t="s">
        <v>535</v>
      </c>
      <c r="Q155" s="50"/>
      <c r="R155" s="98">
        <v>0.525</v>
      </c>
      <c r="S155" s="44" t="s">
        <v>574</v>
      </c>
    </row>
    <row r="156" spans="12:19" ht="13.5" thickBot="1">
      <c r="L156" s="96">
        <v>19</v>
      </c>
      <c r="M156" s="47" t="s">
        <v>575</v>
      </c>
      <c r="N156" s="68" t="s">
        <v>576</v>
      </c>
      <c r="O156" s="49">
        <v>1992</v>
      </c>
      <c r="P156" s="50" t="s">
        <v>535</v>
      </c>
      <c r="Q156" s="50" t="s">
        <v>536</v>
      </c>
      <c r="R156" s="98">
        <v>0.5298611111111111</v>
      </c>
      <c r="S156" s="44" t="s">
        <v>577</v>
      </c>
    </row>
    <row r="157" spans="12:19" ht="13.5" thickBot="1">
      <c r="L157" s="96">
        <v>20</v>
      </c>
      <c r="M157" s="47" t="s">
        <v>578</v>
      </c>
      <c r="N157" s="30" t="s">
        <v>579</v>
      </c>
      <c r="O157" s="99">
        <v>32911</v>
      </c>
      <c r="P157" s="50" t="s">
        <v>556</v>
      </c>
      <c r="Q157" s="50" t="s">
        <v>58</v>
      </c>
      <c r="R157" s="98">
        <v>0.53125</v>
      </c>
      <c r="S157" s="44" t="s">
        <v>580</v>
      </c>
    </row>
    <row r="158" spans="12:19" ht="13.5" thickBot="1">
      <c r="L158" s="96">
        <v>21</v>
      </c>
      <c r="M158" s="47" t="s">
        <v>581</v>
      </c>
      <c r="N158" s="68" t="s">
        <v>582</v>
      </c>
      <c r="O158" s="97">
        <v>33319</v>
      </c>
      <c r="P158" s="50" t="s">
        <v>118</v>
      </c>
      <c r="Q158" s="50" t="s">
        <v>200</v>
      </c>
      <c r="R158" s="98">
        <v>0.5361111111111111</v>
      </c>
      <c r="S158" s="44" t="s">
        <v>583</v>
      </c>
    </row>
    <row r="159" spans="12:19" ht="13.5" thickBot="1">
      <c r="L159" s="96">
        <v>22</v>
      </c>
      <c r="M159" s="47" t="s">
        <v>202</v>
      </c>
      <c r="N159" s="30" t="s">
        <v>584</v>
      </c>
      <c r="O159" s="99">
        <v>33010</v>
      </c>
      <c r="P159" s="50" t="s">
        <v>96</v>
      </c>
      <c r="Q159" s="50" t="s">
        <v>97</v>
      </c>
      <c r="R159" s="98">
        <v>0.5375</v>
      </c>
      <c r="S159" s="44" t="s">
        <v>585</v>
      </c>
    </row>
    <row r="160" spans="12:19" ht="13.5" thickBot="1">
      <c r="L160" s="96">
        <v>23</v>
      </c>
      <c r="M160" s="47" t="s">
        <v>586</v>
      </c>
      <c r="N160" s="68" t="s">
        <v>587</v>
      </c>
      <c r="O160" s="97">
        <v>33032</v>
      </c>
      <c r="P160" s="50" t="s">
        <v>556</v>
      </c>
      <c r="Q160" s="50" t="s">
        <v>58</v>
      </c>
      <c r="R160" s="98">
        <v>0.5381944444444444</v>
      </c>
      <c r="S160" s="44" t="s">
        <v>588</v>
      </c>
    </row>
    <row r="161" spans="12:19" ht="13.5" thickBot="1">
      <c r="L161" s="96">
        <v>24</v>
      </c>
      <c r="M161" s="47" t="s">
        <v>530</v>
      </c>
      <c r="N161" s="48" t="s">
        <v>589</v>
      </c>
      <c r="O161" s="97">
        <v>32808</v>
      </c>
      <c r="P161" s="50" t="s">
        <v>535</v>
      </c>
      <c r="Q161" s="50"/>
      <c r="R161" s="98">
        <v>0.5444444444444444</v>
      </c>
      <c r="S161" s="44" t="s">
        <v>590</v>
      </c>
    </row>
    <row r="162" spans="12:19" ht="13.5" thickBot="1">
      <c r="L162" s="96">
        <v>25</v>
      </c>
      <c r="M162" s="47" t="s">
        <v>591</v>
      </c>
      <c r="N162" s="30" t="s">
        <v>592</v>
      </c>
      <c r="O162" s="99">
        <v>33472</v>
      </c>
      <c r="P162" s="50" t="s">
        <v>7</v>
      </c>
      <c r="Q162" s="50"/>
      <c r="R162" s="98">
        <v>0.548611111111111</v>
      </c>
      <c r="S162" s="44" t="s">
        <v>593</v>
      </c>
    </row>
    <row r="163" spans="12:19" ht="13.5" thickBot="1">
      <c r="L163" s="96">
        <v>26</v>
      </c>
      <c r="M163" s="47" t="s">
        <v>594</v>
      </c>
      <c r="N163" s="68" t="s">
        <v>595</v>
      </c>
      <c r="O163" s="97">
        <v>33010</v>
      </c>
      <c r="P163" s="50" t="s">
        <v>556</v>
      </c>
      <c r="Q163" s="50" t="s">
        <v>58</v>
      </c>
      <c r="R163" s="98">
        <v>0.5534722222222223</v>
      </c>
      <c r="S163" s="44" t="s">
        <v>596</v>
      </c>
    </row>
    <row r="164" spans="12:19" ht="13.5" thickBot="1">
      <c r="L164" s="96">
        <v>27</v>
      </c>
      <c r="M164" s="47" t="s">
        <v>525</v>
      </c>
      <c r="N164" s="30" t="s">
        <v>185</v>
      </c>
      <c r="O164" s="99">
        <v>33657</v>
      </c>
      <c r="P164" s="50" t="s">
        <v>90</v>
      </c>
      <c r="Q164" s="50" t="s">
        <v>91</v>
      </c>
      <c r="R164" s="98">
        <v>0.5576388888888889</v>
      </c>
      <c r="S164" s="44" t="s">
        <v>597</v>
      </c>
    </row>
    <row r="165" spans="12:19" ht="13.5" thickBot="1">
      <c r="L165" s="100">
        <v>28</v>
      </c>
      <c r="M165" s="54" t="s">
        <v>598</v>
      </c>
      <c r="N165" s="69" t="s">
        <v>599</v>
      </c>
      <c r="O165" s="101">
        <v>32581</v>
      </c>
      <c r="P165" s="57" t="s">
        <v>420</v>
      </c>
      <c r="Q165" s="57" t="s">
        <v>421</v>
      </c>
      <c r="R165" s="102">
        <v>0.5597222222222222</v>
      </c>
      <c r="S165" s="59" t="s">
        <v>600</v>
      </c>
    </row>
    <row r="166" spans="12:19" ht="13.5" thickBot="1">
      <c r="L166" s="96">
        <v>29</v>
      </c>
      <c r="M166" s="47" t="s">
        <v>134</v>
      </c>
      <c r="N166" s="30" t="s">
        <v>601</v>
      </c>
      <c r="O166" s="99">
        <v>33632</v>
      </c>
      <c r="P166" s="50" t="s">
        <v>7</v>
      </c>
      <c r="Q166" s="50"/>
      <c r="R166" s="98">
        <v>0.56875</v>
      </c>
      <c r="S166" s="44" t="s">
        <v>602</v>
      </c>
    </row>
    <row r="167" spans="12:19" ht="13.5" thickBot="1">
      <c r="L167" s="96">
        <v>30</v>
      </c>
      <c r="M167" s="47" t="s">
        <v>202</v>
      </c>
      <c r="N167" s="68" t="s">
        <v>603</v>
      </c>
      <c r="O167" s="97">
        <v>33889</v>
      </c>
      <c r="P167" s="50" t="s">
        <v>535</v>
      </c>
      <c r="Q167" s="50" t="s">
        <v>536</v>
      </c>
      <c r="R167" s="98">
        <v>0.5694444444444444</v>
      </c>
      <c r="S167" s="44" t="s">
        <v>604</v>
      </c>
    </row>
    <row r="168" spans="12:19" ht="13.5" thickBot="1">
      <c r="L168" s="96">
        <v>31</v>
      </c>
      <c r="M168" s="47" t="s">
        <v>605</v>
      </c>
      <c r="N168" s="30" t="s">
        <v>573</v>
      </c>
      <c r="O168" s="99">
        <v>33272</v>
      </c>
      <c r="P168" s="50" t="s">
        <v>535</v>
      </c>
      <c r="Q168" s="50"/>
      <c r="R168" s="98">
        <v>0.5743055555555555</v>
      </c>
      <c r="S168" s="44" t="s">
        <v>606</v>
      </c>
    </row>
    <row r="169" spans="12:19" ht="13.5" thickBot="1">
      <c r="L169" s="96">
        <v>32</v>
      </c>
      <c r="M169" s="47" t="s">
        <v>607</v>
      </c>
      <c r="N169" s="68" t="s">
        <v>251</v>
      </c>
      <c r="O169" s="97">
        <v>33785</v>
      </c>
      <c r="P169" s="50" t="s">
        <v>253</v>
      </c>
      <c r="Q169" s="50"/>
      <c r="R169" s="98">
        <v>0.5756944444444444</v>
      </c>
      <c r="S169" s="44" t="s">
        <v>608</v>
      </c>
    </row>
    <row r="170" spans="12:19" ht="13.5" thickBot="1">
      <c r="L170" s="100">
        <v>33</v>
      </c>
      <c r="M170" s="54" t="s">
        <v>498</v>
      </c>
      <c r="N170" s="71" t="s">
        <v>609</v>
      </c>
      <c r="O170" s="103">
        <v>33181</v>
      </c>
      <c r="P170" s="57" t="s">
        <v>420</v>
      </c>
      <c r="Q170" s="57" t="s">
        <v>421</v>
      </c>
      <c r="R170" s="102">
        <v>0.576388888888889</v>
      </c>
      <c r="S170" s="59" t="s">
        <v>610</v>
      </c>
    </row>
    <row r="171" spans="12:19" ht="13.5" thickBot="1">
      <c r="L171" s="100">
        <v>34</v>
      </c>
      <c r="M171" s="54" t="s">
        <v>611</v>
      </c>
      <c r="N171" s="69" t="s">
        <v>612</v>
      </c>
      <c r="O171" s="101">
        <v>33172</v>
      </c>
      <c r="P171" s="57" t="s">
        <v>556</v>
      </c>
      <c r="Q171" s="57" t="s">
        <v>58</v>
      </c>
      <c r="R171" s="102">
        <v>0.5861111111111111</v>
      </c>
      <c r="S171" s="59" t="s">
        <v>613</v>
      </c>
    </row>
    <row r="172" spans="12:19" ht="13.5" thickBot="1">
      <c r="L172" s="96">
        <v>35</v>
      </c>
      <c r="M172" s="47" t="s">
        <v>614</v>
      </c>
      <c r="N172" s="30" t="s">
        <v>615</v>
      </c>
      <c r="O172" s="99">
        <v>33263</v>
      </c>
      <c r="P172" s="50" t="s">
        <v>96</v>
      </c>
      <c r="Q172" s="50" t="s">
        <v>97</v>
      </c>
      <c r="R172" s="98">
        <v>0.5909722222222222</v>
      </c>
      <c r="S172" s="44" t="s">
        <v>616</v>
      </c>
    </row>
    <row r="173" spans="12:19" ht="13.5" thickBot="1">
      <c r="L173" s="100">
        <v>36</v>
      </c>
      <c r="M173" s="54" t="s">
        <v>617</v>
      </c>
      <c r="N173" s="69" t="s">
        <v>618</v>
      </c>
      <c r="O173" s="101">
        <v>33067</v>
      </c>
      <c r="P173" s="57" t="s">
        <v>556</v>
      </c>
      <c r="Q173" s="57" t="s">
        <v>58</v>
      </c>
      <c r="R173" s="102">
        <v>0.6027777777777777</v>
      </c>
      <c r="S173" s="59" t="s">
        <v>619</v>
      </c>
    </row>
    <row r="174" spans="12:19" ht="13.5" thickBot="1">
      <c r="L174" s="96">
        <v>37</v>
      </c>
      <c r="M174" s="47" t="s">
        <v>620</v>
      </c>
      <c r="N174" s="30" t="s">
        <v>621</v>
      </c>
      <c r="O174" s="99">
        <v>32609</v>
      </c>
      <c r="P174" s="50" t="s">
        <v>96</v>
      </c>
      <c r="Q174" s="50" t="s">
        <v>97</v>
      </c>
      <c r="R174" s="98">
        <v>0.60625</v>
      </c>
      <c r="S174" s="44" t="s">
        <v>622</v>
      </c>
    </row>
    <row r="175" spans="12:19" ht="13.5" thickBot="1">
      <c r="L175" s="100">
        <v>38</v>
      </c>
      <c r="M175" s="54" t="s">
        <v>623</v>
      </c>
      <c r="N175" s="69" t="s">
        <v>624</v>
      </c>
      <c r="O175" s="101">
        <v>32728</v>
      </c>
      <c r="P175" s="57" t="s">
        <v>118</v>
      </c>
      <c r="Q175" s="57" t="s">
        <v>625</v>
      </c>
      <c r="R175" s="102">
        <v>0.6083333333333333</v>
      </c>
      <c r="S175" s="59" t="s">
        <v>626</v>
      </c>
    </row>
    <row r="176" spans="12:19" ht="13.5" thickBot="1">
      <c r="L176" s="96">
        <v>39</v>
      </c>
      <c r="M176" s="47" t="s">
        <v>627</v>
      </c>
      <c r="N176" s="30" t="s">
        <v>615</v>
      </c>
      <c r="O176" s="99">
        <v>33869</v>
      </c>
      <c r="P176" s="50" t="s">
        <v>96</v>
      </c>
      <c r="Q176" s="50" t="s">
        <v>97</v>
      </c>
      <c r="R176" s="98">
        <v>0.6208333333333333</v>
      </c>
      <c r="S176" s="44" t="s">
        <v>628</v>
      </c>
    </row>
    <row r="177" spans="12:19" ht="13.5" thickBot="1">
      <c r="L177" s="96">
        <v>40</v>
      </c>
      <c r="M177" s="47" t="s">
        <v>620</v>
      </c>
      <c r="N177" s="68" t="s">
        <v>629</v>
      </c>
      <c r="O177" s="97">
        <v>33938</v>
      </c>
      <c r="P177" s="50" t="s">
        <v>96</v>
      </c>
      <c r="Q177" s="50" t="s">
        <v>97</v>
      </c>
      <c r="R177" s="98">
        <v>0.6263888888888889</v>
      </c>
      <c r="S177" s="44" t="s">
        <v>630</v>
      </c>
    </row>
    <row r="178" spans="12:19" ht="13.5" thickBot="1">
      <c r="L178" s="96">
        <v>41</v>
      </c>
      <c r="M178" s="47" t="s">
        <v>631</v>
      </c>
      <c r="N178" s="30" t="s">
        <v>444</v>
      </c>
      <c r="O178" s="99">
        <v>33613</v>
      </c>
      <c r="P178" s="50" t="s">
        <v>22</v>
      </c>
      <c r="Q178" s="50" t="s">
        <v>36</v>
      </c>
      <c r="R178" s="98">
        <v>0.6368055555555555</v>
      </c>
      <c r="S178" s="44" t="s">
        <v>632</v>
      </c>
    </row>
    <row r="179" spans="12:19" ht="13.5" thickBot="1">
      <c r="L179" s="96">
        <v>42</v>
      </c>
      <c r="M179" s="47" t="s">
        <v>591</v>
      </c>
      <c r="N179" s="68" t="s">
        <v>633</v>
      </c>
      <c r="O179" s="97">
        <v>33219</v>
      </c>
      <c r="P179" s="50" t="s">
        <v>96</v>
      </c>
      <c r="Q179" s="50" t="s">
        <v>97</v>
      </c>
      <c r="R179" s="98">
        <v>0.64375</v>
      </c>
      <c r="S179" s="44" t="s">
        <v>634</v>
      </c>
    </row>
    <row r="180" spans="12:19" ht="13.5" thickBot="1">
      <c r="L180" s="100">
        <v>43</v>
      </c>
      <c r="M180" s="54" t="s">
        <v>617</v>
      </c>
      <c r="N180" s="71" t="s">
        <v>635</v>
      </c>
      <c r="O180" s="72" t="s">
        <v>636</v>
      </c>
      <c r="P180" s="57" t="s">
        <v>96</v>
      </c>
      <c r="Q180" s="57" t="s">
        <v>97</v>
      </c>
      <c r="R180" s="102">
        <v>0.6708333333333334</v>
      </c>
      <c r="S180" s="59" t="s">
        <v>637</v>
      </c>
    </row>
    <row r="181" spans="12:19" ht="13.5" thickBot="1">
      <c r="L181" s="96">
        <v>44</v>
      </c>
      <c r="M181" s="47" t="s">
        <v>545</v>
      </c>
      <c r="N181" s="68" t="s">
        <v>638</v>
      </c>
      <c r="O181" s="97">
        <v>33557</v>
      </c>
      <c r="P181" s="50" t="s">
        <v>118</v>
      </c>
      <c r="Q181" s="50" t="s">
        <v>200</v>
      </c>
      <c r="R181" s="49" t="s">
        <v>508</v>
      </c>
      <c r="S181" s="85"/>
    </row>
    <row r="182" spans="12:19" ht="13.5" thickBot="1">
      <c r="L182" s="96">
        <v>45</v>
      </c>
      <c r="M182" s="47" t="s">
        <v>639</v>
      </c>
      <c r="N182" s="48" t="s">
        <v>640</v>
      </c>
      <c r="O182" s="97">
        <v>33610</v>
      </c>
      <c r="P182" s="50" t="s">
        <v>7</v>
      </c>
      <c r="Q182" s="50"/>
      <c r="R182" s="49" t="s">
        <v>508</v>
      </c>
      <c r="S182" s="85"/>
    </row>
    <row r="183" spans="12:19" ht="12.75">
      <c r="L183" s="28"/>
      <c r="M183" s="28"/>
      <c r="N183" s="28"/>
      <c r="O183" s="29"/>
      <c r="P183" s="28"/>
      <c r="Q183" s="28"/>
      <c r="R183" s="28"/>
      <c r="S183" s="28"/>
    </row>
    <row r="184" spans="12:19" ht="13.5" thickBot="1">
      <c r="L184" s="28"/>
      <c r="M184" s="28"/>
      <c r="N184" s="28"/>
      <c r="O184" s="25" t="s">
        <v>641</v>
      </c>
      <c r="P184" s="28"/>
      <c r="Q184" s="28"/>
      <c r="R184" s="28"/>
      <c r="S184" s="28"/>
    </row>
    <row r="185" spans="12:19" ht="12.75">
      <c r="L185" s="36" t="s">
        <v>10</v>
      </c>
      <c r="M185" s="37" t="s">
        <v>11</v>
      </c>
      <c r="N185" s="38" t="s">
        <v>12</v>
      </c>
      <c r="O185" s="39" t="s">
        <v>13</v>
      </c>
      <c r="P185" s="40" t="s">
        <v>15</v>
      </c>
      <c r="Q185" s="40" t="s">
        <v>16</v>
      </c>
      <c r="R185" s="36" t="s">
        <v>17</v>
      </c>
      <c r="S185" s="39" t="s">
        <v>10</v>
      </c>
    </row>
    <row r="186" spans="12:19" ht="13.5" thickBot="1">
      <c r="L186" s="41"/>
      <c r="M186" s="42"/>
      <c r="N186" s="43"/>
      <c r="O186" s="44" t="s">
        <v>14</v>
      </c>
      <c r="P186" s="45"/>
      <c r="Q186" s="45"/>
      <c r="R186" s="41"/>
      <c r="S186" s="44" t="s">
        <v>18</v>
      </c>
    </row>
    <row r="187" spans="12:19" ht="13.5" thickBot="1">
      <c r="L187" s="96">
        <v>1</v>
      </c>
      <c r="M187" s="47" t="s">
        <v>642</v>
      </c>
      <c r="N187" s="68" t="s">
        <v>643</v>
      </c>
      <c r="O187" s="97">
        <v>34394</v>
      </c>
      <c r="P187" s="50" t="s">
        <v>118</v>
      </c>
      <c r="Q187" s="50" t="s">
        <v>200</v>
      </c>
      <c r="R187" s="98">
        <v>0.3263888888888889</v>
      </c>
      <c r="S187" s="44" t="s">
        <v>644</v>
      </c>
    </row>
    <row r="188" spans="12:19" ht="13.5" thickBot="1">
      <c r="L188" s="100">
        <v>2</v>
      </c>
      <c r="M188" s="54" t="s">
        <v>645</v>
      </c>
      <c r="N188" s="71" t="s">
        <v>646</v>
      </c>
      <c r="O188" s="72" t="s">
        <v>647</v>
      </c>
      <c r="P188" s="57" t="s">
        <v>535</v>
      </c>
      <c r="Q188" s="57" t="s">
        <v>536</v>
      </c>
      <c r="R188" s="102">
        <v>0.32708333333333334</v>
      </c>
      <c r="S188" s="59" t="s">
        <v>648</v>
      </c>
    </row>
    <row r="189" spans="12:19" ht="13.5" thickBot="1">
      <c r="L189" s="96">
        <v>3</v>
      </c>
      <c r="M189" s="47" t="s">
        <v>649</v>
      </c>
      <c r="N189" s="68" t="s">
        <v>650</v>
      </c>
      <c r="O189" s="97">
        <v>34048</v>
      </c>
      <c r="P189" s="50" t="s">
        <v>40</v>
      </c>
      <c r="Q189" s="50"/>
      <c r="R189" s="98">
        <v>0.33055555555555555</v>
      </c>
      <c r="S189" s="44" t="s">
        <v>651</v>
      </c>
    </row>
    <row r="190" spans="12:19" ht="13.5" thickBot="1">
      <c r="L190" s="96">
        <v>4</v>
      </c>
      <c r="M190" s="47" t="s">
        <v>594</v>
      </c>
      <c r="N190" s="30" t="s">
        <v>652</v>
      </c>
      <c r="O190" s="99">
        <v>34040</v>
      </c>
      <c r="P190" s="50" t="s">
        <v>96</v>
      </c>
      <c r="Q190" s="50" t="s">
        <v>97</v>
      </c>
      <c r="R190" s="98">
        <v>0.3354166666666667</v>
      </c>
      <c r="S190" s="44" t="s">
        <v>653</v>
      </c>
    </row>
    <row r="191" spans="12:19" ht="13.5" thickBot="1">
      <c r="L191" s="100">
        <v>5</v>
      </c>
      <c r="M191" s="54" t="s">
        <v>654</v>
      </c>
      <c r="N191" s="69" t="s">
        <v>655</v>
      </c>
      <c r="O191" s="101">
        <v>33707</v>
      </c>
      <c r="P191" s="57" t="s">
        <v>90</v>
      </c>
      <c r="Q191" s="57" t="s">
        <v>91</v>
      </c>
      <c r="R191" s="102">
        <v>0.3430555555555555</v>
      </c>
      <c r="S191" s="59" t="s">
        <v>656</v>
      </c>
    </row>
    <row r="192" spans="12:19" ht="13.5" thickBot="1">
      <c r="L192" s="100">
        <v>6</v>
      </c>
      <c r="M192" s="54" t="s">
        <v>657</v>
      </c>
      <c r="N192" s="71" t="s">
        <v>462</v>
      </c>
      <c r="O192" s="72" t="s">
        <v>647</v>
      </c>
      <c r="P192" s="55" t="s">
        <v>32</v>
      </c>
      <c r="Q192" s="57"/>
      <c r="R192" s="102">
        <v>0.34791666666666665</v>
      </c>
      <c r="S192" s="59" t="s">
        <v>658</v>
      </c>
    </row>
    <row r="193" spans="12:19" ht="13.5" thickBot="1">
      <c r="L193" s="100">
        <v>7</v>
      </c>
      <c r="M193" s="54" t="s">
        <v>565</v>
      </c>
      <c r="N193" s="69" t="s">
        <v>659</v>
      </c>
      <c r="O193" s="56" t="s">
        <v>660</v>
      </c>
      <c r="P193" s="57" t="s">
        <v>535</v>
      </c>
      <c r="Q193" s="57" t="s">
        <v>536</v>
      </c>
      <c r="R193" s="102">
        <v>0.34861111111111115</v>
      </c>
      <c r="S193" s="59" t="s">
        <v>661</v>
      </c>
    </row>
    <row r="194" spans="12:19" ht="13.5" thickBot="1">
      <c r="L194" s="96">
        <v>8</v>
      </c>
      <c r="M194" s="47" t="s">
        <v>454</v>
      </c>
      <c r="N194" s="30" t="s">
        <v>662</v>
      </c>
      <c r="O194" s="99">
        <v>33970</v>
      </c>
      <c r="P194" s="50" t="s">
        <v>535</v>
      </c>
      <c r="Q194" s="50" t="s">
        <v>536</v>
      </c>
      <c r="R194" s="98">
        <v>0.3513888888888889</v>
      </c>
      <c r="S194" s="44" t="s">
        <v>663</v>
      </c>
    </row>
    <row r="195" spans="12:19" ht="13.5" thickBot="1">
      <c r="L195" s="100">
        <v>9</v>
      </c>
      <c r="M195" s="54" t="s">
        <v>498</v>
      </c>
      <c r="N195" s="69" t="s">
        <v>664</v>
      </c>
      <c r="O195" s="56" t="s">
        <v>647</v>
      </c>
      <c r="P195" s="57" t="s">
        <v>535</v>
      </c>
      <c r="Q195" s="57" t="s">
        <v>536</v>
      </c>
      <c r="R195" s="102">
        <v>0.3527777777777778</v>
      </c>
      <c r="S195" s="59" t="s">
        <v>665</v>
      </c>
    </row>
    <row r="196" spans="12:19" ht="13.5" thickBot="1">
      <c r="L196" s="100">
        <v>10</v>
      </c>
      <c r="M196" s="54" t="s">
        <v>565</v>
      </c>
      <c r="N196" s="71" t="s">
        <v>666</v>
      </c>
      <c r="O196" s="103">
        <v>33931</v>
      </c>
      <c r="P196" s="57" t="s">
        <v>420</v>
      </c>
      <c r="Q196" s="57" t="s">
        <v>421</v>
      </c>
      <c r="R196" s="102">
        <v>0.35555555555555557</v>
      </c>
      <c r="S196" s="59" t="s">
        <v>667</v>
      </c>
    </row>
    <row r="197" spans="12:19" ht="13.5" thickBot="1">
      <c r="L197" s="96">
        <v>11</v>
      </c>
      <c r="M197" s="47" t="s">
        <v>668</v>
      </c>
      <c r="N197" s="68" t="s">
        <v>669</v>
      </c>
      <c r="O197" s="97">
        <v>34215</v>
      </c>
      <c r="P197" s="50" t="s">
        <v>96</v>
      </c>
      <c r="Q197" s="50" t="s">
        <v>97</v>
      </c>
      <c r="R197" s="98">
        <v>0.3597222222222222</v>
      </c>
      <c r="S197" s="44" t="s">
        <v>670</v>
      </c>
    </row>
    <row r="198" spans="12:19" ht="13.5" thickBot="1">
      <c r="L198" s="96">
        <v>12</v>
      </c>
      <c r="M198" s="47" t="s">
        <v>545</v>
      </c>
      <c r="N198" s="30" t="s">
        <v>671</v>
      </c>
      <c r="O198" s="99">
        <v>34408</v>
      </c>
      <c r="P198" s="50" t="s">
        <v>535</v>
      </c>
      <c r="Q198" s="50"/>
      <c r="R198" s="98">
        <v>0.3659722222222222</v>
      </c>
      <c r="S198" s="44" t="s">
        <v>672</v>
      </c>
    </row>
    <row r="199" spans="12:19" ht="13.5" thickBot="1">
      <c r="L199" s="96">
        <v>13</v>
      </c>
      <c r="M199" s="47" t="s">
        <v>554</v>
      </c>
      <c r="N199" s="68" t="s">
        <v>673</v>
      </c>
      <c r="O199" s="97">
        <v>34247</v>
      </c>
      <c r="P199" s="50" t="s">
        <v>96</v>
      </c>
      <c r="Q199" s="50" t="s">
        <v>97</v>
      </c>
      <c r="R199" s="98">
        <v>0.36944444444444446</v>
      </c>
      <c r="S199" s="44" t="s">
        <v>674</v>
      </c>
    </row>
    <row r="200" spans="12:19" ht="13.5" thickBot="1">
      <c r="L200" s="96">
        <v>14</v>
      </c>
      <c r="M200" s="47" t="s">
        <v>675</v>
      </c>
      <c r="N200" s="30" t="s">
        <v>662</v>
      </c>
      <c r="O200" s="99">
        <v>34335</v>
      </c>
      <c r="P200" s="50" t="s">
        <v>68</v>
      </c>
      <c r="Q200" s="50" t="s">
        <v>270</v>
      </c>
      <c r="R200" s="98">
        <v>0.37083333333333335</v>
      </c>
      <c r="S200" s="44" t="s">
        <v>676</v>
      </c>
    </row>
    <row r="201" spans="12:19" ht="13.5" thickBot="1">
      <c r="L201" s="100">
        <v>15</v>
      </c>
      <c r="M201" s="54" t="s">
        <v>677</v>
      </c>
      <c r="N201" s="69" t="s">
        <v>678</v>
      </c>
      <c r="O201" s="101">
        <v>33972</v>
      </c>
      <c r="P201" s="57" t="s">
        <v>420</v>
      </c>
      <c r="Q201" s="57" t="s">
        <v>421</v>
      </c>
      <c r="R201" s="102">
        <v>0.37222222222222223</v>
      </c>
      <c r="S201" s="59" t="s">
        <v>679</v>
      </c>
    </row>
    <row r="202" spans="12:19" ht="13.5" thickBot="1">
      <c r="L202" s="96">
        <v>16</v>
      </c>
      <c r="M202" s="47" t="s">
        <v>680</v>
      </c>
      <c r="N202" s="30" t="s">
        <v>681</v>
      </c>
      <c r="O202" s="99">
        <v>34557</v>
      </c>
      <c r="P202" s="50" t="s">
        <v>535</v>
      </c>
      <c r="Q202" s="50" t="s">
        <v>536</v>
      </c>
      <c r="R202" s="98">
        <v>0.3729166666666666</v>
      </c>
      <c r="S202" s="44" t="s">
        <v>682</v>
      </c>
    </row>
    <row r="203" spans="12:19" ht="13.5" thickBot="1">
      <c r="L203" s="100">
        <v>17</v>
      </c>
      <c r="M203" s="54" t="s">
        <v>683</v>
      </c>
      <c r="N203" s="69" t="s">
        <v>678</v>
      </c>
      <c r="O203" s="101">
        <v>34247</v>
      </c>
      <c r="P203" s="57" t="s">
        <v>420</v>
      </c>
      <c r="Q203" s="57" t="s">
        <v>421</v>
      </c>
      <c r="R203" s="102">
        <v>0.3743055555555555</v>
      </c>
      <c r="S203" s="59" t="s">
        <v>684</v>
      </c>
    </row>
    <row r="204" spans="12:19" ht="24.75" thickBot="1">
      <c r="L204" s="100">
        <v>18</v>
      </c>
      <c r="M204" s="54" t="s">
        <v>685</v>
      </c>
      <c r="N204" s="71" t="s">
        <v>686</v>
      </c>
      <c r="O204" s="72" t="s">
        <v>687</v>
      </c>
      <c r="P204" s="57" t="s">
        <v>57</v>
      </c>
      <c r="Q204" s="57" t="s">
        <v>213</v>
      </c>
      <c r="R204" s="102">
        <v>0.37916666666666665</v>
      </c>
      <c r="S204" s="59" t="s">
        <v>688</v>
      </c>
    </row>
    <row r="205" spans="12:19" ht="13.5" thickBot="1">
      <c r="L205" s="100">
        <v>19</v>
      </c>
      <c r="M205" s="54" t="s">
        <v>689</v>
      </c>
      <c r="N205" s="69" t="s">
        <v>690</v>
      </c>
      <c r="O205" s="101">
        <v>33734</v>
      </c>
      <c r="P205" s="57" t="s">
        <v>118</v>
      </c>
      <c r="Q205" s="57" t="s">
        <v>200</v>
      </c>
      <c r="R205" s="102">
        <v>0.37986111111111115</v>
      </c>
      <c r="S205" s="59" t="s">
        <v>691</v>
      </c>
    </row>
    <row r="206" spans="12:19" ht="13.5" thickBot="1">
      <c r="L206" s="96">
        <v>20</v>
      </c>
      <c r="M206" s="47" t="s">
        <v>692</v>
      </c>
      <c r="N206" s="30" t="s">
        <v>650</v>
      </c>
      <c r="O206" s="99">
        <v>34048</v>
      </c>
      <c r="P206" s="50" t="s">
        <v>40</v>
      </c>
      <c r="Q206" s="50"/>
      <c r="R206" s="98">
        <v>0.3847222222222222</v>
      </c>
      <c r="S206" s="44" t="s">
        <v>693</v>
      </c>
    </row>
    <row r="207" spans="12:19" ht="13.5" thickBot="1">
      <c r="L207" s="100">
        <v>21</v>
      </c>
      <c r="M207" s="54" t="s">
        <v>654</v>
      </c>
      <c r="N207" s="69" t="s">
        <v>694</v>
      </c>
      <c r="O207" s="101">
        <v>33730</v>
      </c>
      <c r="P207" s="57" t="s">
        <v>118</v>
      </c>
      <c r="Q207" s="57" t="s">
        <v>58</v>
      </c>
      <c r="R207" s="102">
        <v>0.38819444444444445</v>
      </c>
      <c r="S207" s="59" t="s">
        <v>695</v>
      </c>
    </row>
    <row r="208" spans="12:19" ht="13.5" thickBot="1">
      <c r="L208" s="100">
        <v>22</v>
      </c>
      <c r="M208" s="54" t="s">
        <v>696</v>
      </c>
      <c r="N208" s="71" t="s">
        <v>697</v>
      </c>
      <c r="O208" s="103">
        <v>33239</v>
      </c>
      <c r="P208" s="57" t="s">
        <v>420</v>
      </c>
      <c r="Q208" s="57" t="s">
        <v>421</v>
      </c>
      <c r="R208" s="102">
        <v>0.39305555555555555</v>
      </c>
      <c r="S208" s="59" t="s">
        <v>698</v>
      </c>
    </row>
    <row r="209" spans="12:19" ht="13.5" thickBot="1">
      <c r="L209" s="100">
        <v>23</v>
      </c>
      <c r="M209" s="54" t="s">
        <v>689</v>
      </c>
      <c r="N209" s="69" t="s">
        <v>666</v>
      </c>
      <c r="O209" s="101">
        <v>34312</v>
      </c>
      <c r="P209" s="57" t="s">
        <v>420</v>
      </c>
      <c r="Q209" s="57" t="s">
        <v>421</v>
      </c>
      <c r="R209" s="102">
        <v>0.39375</v>
      </c>
      <c r="S209" s="59" t="s">
        <v>699</v>
      </c>
    </row>
    <row r="210" spans="12:19" ht="13.5" thickBot="1">
      <c r="L210" s="100">
        <v>24</v>
      </c>
      <c r="M210" s="54" t="s">
        <v>498</v>
      </c>
      <c r="N210" s="71" t="s">
        <v>700</v>
      </c>
      <c r="O210" s="103">
        <v>33422</v>
      </c>
      <c r="P210" s="57" t="s">
        <v>420</v>
      </c>
      <c r="Q210" s="57" t="s">
        <v>421</v>
      </c>
      <c r="R210" s="102">
        <v>0.3979166666666667</v>
      </c>
      <c r="S210" s="59" t="s">
        <v>701</v>
      </c>
    </row>
    <row r="211" spans="12:19" ht="13.5" thickBot="1">
      <c r="L211" s="100">
        <v>25</v>
      </c>
      <c r="M211" s="54" t="s">
        <v>702</v>
      </c>
      <c r="N211" s="69" t="s">
        <v>703</v>
      </c>
      <c r="O211" s="101">
        <v>34541</v>
      </c>
      <c r="P211" s="57" t="s">
        <v>118</v>
      </c>
      <c r="Q211" s="57" t="s">
        <v>58</v>
      </c>
      <c r="R211" s="102">
        <v>0.40277777777777773</v>
      </c>
      <c r="S211" s="59" t="s">
        <v>704</v>
      </c>
    </row>
    <row r="212" spans="12:19" ht="13.5" thickBot="1">
      <c r="L212" s="100">
        <v>26</v>
      </c>
      <c r="M212" s="54" t="s">
        <v>705</v>
      </c>
      <c r="N212" s="71" t="s">
        <v>706</v>
      </c>
      <c r="O212" s="103">
        <v>34438</v>
      </c>
      <c r="P212" s="57" t="s">
        <v>118</v>
      </c>
      <c r="Q212" s="57" t="s">
        <v>58</v>
      </c>
      <c r="R212" s="102">
        <v>0.40277777777777773</v>
      </c>
      <c r="S212" s="59" t="s">
        <v>707</v>
      </c>
    </row>
    <row r="213" spans="12:19" ht="13.5" thickBot="1">
      <c r="L213" s="100">
        <v>27</v>
      </c>
      <c r="M213" s="54" t="s">
        <v>565</v>
      </c>
      <c r="N213" s="69" t="s">
        <v>708</v>
      </c>
      <c r="O213" s="101">
        <v>33607</v>
      </c>
      <c r="P213" s="57" t="s">
        <v>96</v>
      </c>
      <c r="Q213" s="57" t="s">
        <v>97</v>
      </c>
      <c r="R213" s="102">
        <v>0.4055555555555555</v>
      </c>
      <c r="S213" s="59" t="s">
        <v>709</v>
      </c>
    </row>
    <row r="214" spans="12:19" ht="13.5" thickBot="1">
      <c r="L214" s="100">
        <v>28</v>
      </c>
      <c r="M214" s="54" t="s">
        <v>565</v>
      </c>
      <c r="N214" s="71" t="s">
        <v>710</v>
      </c>
      <c r="O214" s="103">
        <v>33899</v>
      </c>
      <c r="P214" s="57" t="s">
        <v>96</v>
      </c>
      <c r="Q214" s="57" t="s">
        <v>97</v>
      </c>
      <c r="R214" s="102">
        <v>0.40625</v>
      </c>
      <c r="S214" s="59" t="s">
        <v>711</v>
      </c>
    </row>
    <row r="215" spans="12:19" ht="13.5" thickBot="1">
      <c r="L215" s="96">
        <v>29</v>
      </c>
      <c r="M215" s="47" t="s">
        <v>545</v>
      </c>
      <c r="N215" s="68" t="s">
        <v>712</v>
      </c>
      <c r="O215" s="97">
        <v>34355</v>
      </c>
      <c r="P215" s="50" t="s">
        <v>96</v>
      </c>
      <c r="Q215" s="50" t="s">
        <v>97</v>
      </c>
      <c r="R215" s="98">
        <v>0.4125</v>
      </c>
      <c r="S215" s="44" t="s">
        <v>713</v>
      </c>
    </row>
    <row r="216" spans="12:19" ht="24.75" thickBot="1">
      <c r="L216" s="96">
        <v>30</v>
      </c>
      <c r="M216" s="47" t="s">
        <v>188</v>
      </c>
      <c r="N216" s="30" t="s">
        <v>714</v>
      </c>
      <c r="O216" s="99">
        <v>34348</v>
      </c>
      <c r="P216" s="50" t="s">
        <v>57</v>
      </c>
      <c r="Q216" s="50" t="s">
        <v>213</v>
      </c>
      <c r="R216" s="98">
        <v>0.4263888888888889</v>
      </c>
      <c r="S216" s="44" t="s">
        <v>715</v>
      </c>
    </row>
    <row r="217" spans="12:19" ht="13.5" thickBot="1">
      <c r="L217" s="96">
        <v>31</v>
      </c>
      <c r="M217" s="47" t="s">
        <v>716</v>
      </c>
      <c r="N217" s="68" t="s">
        <v>717</v>
      </c>
      <c r="O217" s="97">
        <v>34656</v>
      </c>
      <c r="P217" s="50" t="s">
        <v>7</v>
      </c>
      <c r="Q217" s="50"/>
      <c r="R217" s="98">
        <v>0.43402777777777773</v>
      </c>
      <c r="S217" s="44" t="s">
        <v>718</v>
      </c>
    </row>
    <row r="218" spans="12:19" ht="13.5" thickBot="1">
      <c r="L218" s="100">
        <v>32</v>
      </c>
      <c r="M218" s="54" t="s">
        <v>719</v>
      </c>
      <c r="N218" s="71" t="s">
        <v>720</v>
      </c>
      <c r="O218" s="72" t="s">
        <v>721</v>
      </c>
      <c r="P218" s="57" t="s">
        <v>535</v>
      </c>
      <c r="Q218" s="57" t="s">
        <v>536</v>
      </c>
      <c r="R218" s="102">
        <v>0.4444444444444444</v>
      </c>
      <c r="S218" s="59" t="s">
        <v>722</v>
      </c>
    </row>
    <row r="219" spans="12:19" ht="13.5" thickBot="1">
      <c r="L219" s="100">
        <v>33</v>
      </c>
      <c r="M219" s="54" t="s">
        <v>654</v>
      </c>
      <c r="N219" s="69" t="s">
        <v>723</v>
      </c>
      <c r="O219" s="101">
        <v>33528</v>
      </c>
      <c r="P219" s="57" t="s">
        <v>96</v>
      </c>
      <c r="Q219" s="57" t="s">
        <v>97</v>
      </c>
      <c r="R219" s="102">
        <v>0.4527777777777778</v>
      </c>
      <c r="S219" s="59" t="s">
        <v>724</v>
      </c>
    </row>
    <row r="220" spans="12:19" ht="13.5" thickBot="1">
      <c r="L220" s="100">
        <v>34</v>
      </c>
      <c r="M220" s="54" t="s">
        <v>725</v>
      </c>
      <c r="N220" s="71" t="s">
        <v>726</v>
      </c>
      <c r="O220" s="103">
        <v>34477</v>
      </c>
      <c r="P220" s="57" t="s">
        <v>118</v>
      </c>
      <c r="Q220" s="57" t="s">
        <v>200</v>
      </c>
      <c r="R220" s="102">
        <v>0.5069444444444444</v>
      </c>
      <c r="S220" s="59" t="s">
        <v>727</v>
      </c>
    </row>
    <row r="221" spans="12:19" ht="13.5" thickBot="1">
      <c r="L221" s="100">
        <v>35</v>
      </c>
      <c r="M221" s="54" t="s">
        <v>719</v>
      </c>
      <c r="N221" s="69" t="s">
        <v>728</v>
      </c>
      <c r="O221" s="101">
        <v>33459</v>
      </c>
      <c r="P221" s="57" t="s">
        <v>96</v>
      </c>
      <c r="Q221" s="57" t="s">
        <v>97</v>
      </c>
      <c r="R221" s="102">
        <v>0.5201388888888888</v>
      </c>
      <c r="S221" s="59" t="s">
        <v>729</v>
      </c>
    </row>
    <row r="222" spans="12:19" ht="13.5" thickBot="1">
      <c r="L222" s="100">
        <v>36</v>
      </c>
      <c r="M222" s="54" t="s">
        <v>730</v>
      </c>
      <c r="N222" s="71" t="s">
        <v>731</v>
      </c>
      <c r="O222" s="103">
        <v>34438</v>
      </c>
      <c r="P222" s="57" t="s">
        <v>22</v>
      </c>
      <c r="Q222" s="57"/>
      <c r="R222" s="102">
        <v>0.6020833333333333</v>
      </c>
      <c r="S222" s="59" t="s">
        <v>732</v>
      </c>
    </row>
    <row r="223" spans="12:19" ht="13.5" thickBot="1">
      <c r="L223" s="96">
        <v>37</v>
      </c>
      <c r="M223" s="47" t="s">
        <v>733</v>
      </c>
      <c r="N223" s="68" t="s">
        <v>734</v>
      </c>
      <c r="O223" s="97">
        <v>34608</v>
      </c>
      <c r="P223" s="50" t="s">
        <v>7</v>
      </c>
      <c r="Q223" s="50"/>
      <c r="R223" s="49" t="s">
        <v>735</v>
      </c>
      <c r="S223" s="49"/>
    </row>
    <row r="224" spans="12:19" ht="13.5" thickBot="1">
      <c r="L224" s="96">
        <v>38</v>
      </c>
      <c r="M224" s="47" t="s">
        <v>736</v>
      </c>
      <c r="N224" s="30" t="s">
        <v>737</v>
      </c>
      <c r="O224" s="99">
        <v>34470</v>
      </c>
      <c r="P224" s="50" t="s">
        <v>7</v>
      </c>
      <c r="Q224" s="50"/>
      <c r="R224" s="49" t="s">
        <v>735</v>
      </c>
      <c r="S224" s="49"/>
    </row>
    <row r="225" spans="12:19" ht="13.5" thickBot="1">
      <c r="L225" s="96">
        <v>39</v>
      </c>
      <c r="M225" s="47" t="s">
        <v>675</v>
      </c>
      <c r="N225" s="68" t="s">
        <v>738</v>
      </c>
      <c r="O225" s="97">
        <v>34676</v>
      </c>
      <c r="P225" s="50" t="s">
        <v>739</v>
      </c>
      <c r="Q225" s="50"/>
      <c r="R225" s="49" t="s">
        <v>508</v>
      </c>
      <c r="S225" s="49"/>
    </row>
    <row r="226" spans="12:19" ht="12.75">
      <c r="L226" s="28"/>
      <c r="M226" s="28"/>
      <c r="N226" s="28"/>
      <c r="O226" s="29"/>
      <c r="P226" s="28"/>
      <c r="Q226" s="28"/>
      <c r="R226" s="28"/>
      <c r="S226" s="28"/>
    </row>
    <row r="227" spans="12:19" ht="13.5" thickBot="1">
      <c r="L227" s="28"/>
      <c r="M227" s="28"/>
      <c r="N227" s="28"/>
      <c r="O227" s="25" t="s">
        <v>740</v>
      </c>
      <c r="P227" s="28"/>
      <c r="Q227" s="28"/>
      <c r="R227" s="28"/>
      <c r="S227" s="28"/>
    </row>
    <row r="228" spans="12:19" ht="12.75">
      <c r="L228" s="36" t="s">
        <v>10</v>
      </c>
      <c r="M228" s="37" t="s">
        <v>11</v>
      </c>
      <c r="N228" s="38" t="s">
        <v>12</v>
      </c>
      <c r="O228" s="39" t="s">
        <v>13</v>
      </c>
      <c r="P228" s="40" t="s">
        <v>15</v>
      </c>
      <c r="Q228" s="40" t="s">
        <v>16</v>
      </c>
      <c r="R228" s="36" t="s">
        <v>17</v>
      </c>
      <c r="S228" s="39" t="s">
        <v>10</v>
      </c>
    </row>
    <row r="229" spans="12:19" ht="13.5" thickBot="1">
      <c r="L229" s="41"/>
      <c r="M229" s="42"/>
      <c r="N229" s="43"/>
      <c r="O229" s="44" t="s">
        <v>14</v>
      </c>
      <c r="P229" s="45"/>
      <c r="Q229" s="45"/>
      <c r="R229" s="41"/>
      <c r="S229" s="44" t="s">
        <v>18</v>
      </c>
    </row>
    <row r="230" spans="12:19" ht="13.5" thickBot="1">
      <c r="L230" s="96">
        <v>1</v>
      </c>
      <c r="M230" s="47" t="s">
        <v>741</v>
      </c>
      <c r="N230" s="68" t="s">
        <v>153</v>
      </c>
      <c r="O230" s="97">
        <v>35094</v>
      </c>
      <c r="P230" s="50" t="s">
        <v>155</v>
      </c>
      <c r="Q230" s="50"/>
      <c r="R230" s="98">
        <v>0.16597222222222222</v>
      </c>
      <c r="S230" s="44" t="s">
        <v>742</v>
      </c>
    </row>
    <row r="231" spans="12:19" ht="13.5" thickBot="1">
      <c r="L231" s="96">
        <v>2</v>
      </c>
      <c r="M231" s="47" t="s">
        <v>562</v>
      </c>
      <c r="N231" s="30" t="s">
        <v>671</v>
      </c>
      <c r="O231" s="99">
        <v>35410</v>
      </c>
      <c r="P231" s="50" t="s">
        <v>535</v>
      </c>
      <c r="Q231" s="50"/>
      <c r="R231" s="98">
        <v>0.1708333333333333</v>
      </c>
      <c r="S231" s="44" t="s">
        <v>743</v>
      </c>
    </row>
    <row r="232" spans="12:19" ht="13.5" thickBot="1">
      <c r="L232" s="96">
        <v>3</v>
      </c>
      <c r="M232" s="47" t="s">
        <v>744</v>
      </c>
      <c r="N232" s="68" t="s">
        <v>592</v>
      </c>
      <c r="O232" s="97">
        <v>34733</v>
      </c>
      <c r="P232" s="50" t="s">
        <v>357</v>
      </c>
      <c r="Q232" s="50"/>
      <c r="R232" s="98">
        <v>0.1729166666666667</v>
      </c>
      <c r="S232" s="44" t="s">
        <v>745</v>
      </c>
    </row>
    <row r="233" spans="12:19" ht="13.5" thickBot="1">
      <c r="L233" s="96">
        <v>4</v>
      </c>
      <c r="M233" s="47" t="s">
        <v>746</v>
      </c>
      <c r="N233" s="30" t="s">
        <v>441</v>
      </c>
      <c r="O233" s="99">
        <v>35662</v>
      </c>
      <c r="P233" s="50" t="s">
        <v>118</v>
      </c>
      <c r="Q233" s="50" t="s">
        <v>200</v>
      </c>
      <c r="R233" s="98">
        <v>0.17361111111111113</v>
      </c>
      <c r="S233" s="44" t="s">
        <v>747</v>
      </c>
    </row>
    <row r="234" spans="12:19" ht="13.5" thickBot="1">
      <c r="L234" s="96">
        <v>5</v>
      </c>
      <c r="M234" s="47" t="s">
        <v>748</v>
      </c>
      <c r="N234" s="68" t="s">
        <v>650</v>
      </c>
      <c r="O234" s="97">
        <v>35555</v>
      </c>
      <c r="P234" s="50" t="s">
        <v>40</v>
      </c>
      <c r="Q234" s="50"/>
      <c r="R234" s="98">
        <v>0.1798611111111111</v>
      </c>
      <c r="S234" s="44" t="s">
        <v>749</v>
      </c>
    </row>
    <row r="235" spans="12:19" ht="13.5" thickBot="1">
      <c r="L235" s="96">
        <v>6</v>
      </c>
      <c r="M235" s="47" t="s">
        <v>750</v>
      </c>
      <c r="N235" s="30" t="s">
        <v>174</v>
      </c>
      <c r="O235" s="99">
        <v>34706</v>
      </c>
      <c r="P235" s="50" t="s">
        <v>68</v>
      </c>
      <c r="Q235" s="50"/>
      <c r="R235" s="98">
        <v>0.18125</v>
      </c>
      <c r="S235" s="44" t="s">
        <v>751</v>
      </c>
    </row>
    <row r="236" spans="12:19" ht="13.5" thickBot="1">
      <c r="L236" s="96">
        <v>7</v>
      </c>
      <c r="M236" s="47" t="s">
        <v>668</v>
      </c>
      <c r="N236" s="68" t="s">
        <v>752</v>
      </c>
      <c r="O236" s="97">
        <v>35372</v>
      </c>
      <c r="P236" s="50" t="s">
        <v>357</v>
      </c>
      <c r="Q236" s="50"/>
      <c r="R236" s="98">
        <v>0.18541666666666667</v>
      </c>
      <c r="S236" s="44" t="s">
        <v>753</v>
      </c>
    </row>
    <row r="237" spans="12:19" ht="13.5" thickBot="1">
      <c r="L237" s="96">
        <v>8</v>
      </c>
      <c r="M237" s="47" t="s">
        <v>554</v>
      </c>
      <c r="N237" s="30" t="s">
        <v>754</v>
      </c>
      <c r="O237" s="99">
        <v>34783</v>
      </c>
      <c r="P237" s="50" t="s">
        <v>22</v>
      </c>
      <c r="Q237" s="50"/>
      <c r="R237" s="98">
        <v>0.19166666666666665</v>
      </c>
      <c r="S237" s="44" t="s">
        <v>755</v>
      </c>
    </row>
    <row r="238" spans="12:19" ht="13.5" thickBot="1">
      <c r="L238" s="96">
        <v>9</v>
      </c>
      <c r="M238" s="47" t="s">
        <v>548</v>
      </c>
      <c r="N238" s="68" t="s">
        <v>754</v>
      </c>
      <c r="O238" s="97">
        <v>35935</v>
      </c>
      <c r="P238" s="50" t="s">
        <v>22</v>
      </c>
      <c r="Q238" s="50"/>
      <c r="R238" s="98">
        <v>0.19236111111111112</v>
      </c>
      <c r="S238" s="44" t="s">
        <v>756</v>
      </c>
    </row>
    <row r="239" spans="12:19" ht="13.5" thickBot="1">
      <c r="L239" s="96">
        <v>10</v>
      </c>
      <c r="M239" s="47" t="s">
        <v>128</v>
      </c>
      <c r="N239" s="30" t="s">
        <v>757</v>
      </c>
      <c r="O239" s="99">
        <v>35846</v>
      </c>
      <c r="P239" s="50" t="s">
        <v>131</v>
      </c>
      <c r="Q239" s="50" t="s">
        <v>132</v>
      </c>
      <c r="R239" s="98">
        <v>0.1951388888888889</v>
      </c>
      <c r="S239" s="44" t="s">
        <v>758</v>
      </c>
    </row>
    <row r="240" spans="12:19" ht="13.5" thickBot="1">
      <c r="L240" s="100">
        <v>11</v>
      </c>
      <c r="M240" s="54" t="s">
        <v>759</v>
      </c>
      <c r="N240" s="69" t="s">
        <v>760</v>
      </c>
      <c r="O240" s="101">
        <v>35740</v>
      </c>
      <c r="P240" s="57" t="s">
        <v>118</v>
      </c>
      <c r="Q240" s="57" t="s">
        <v>200</v>
      </c>
      <c r="R240" s="102">
        <v>0.19583333333333333</v>
      </c>
      <c r="S240" s="59" t="s">
        <v>761</v>
      </c>
    </row>
    <row r="241" spans="12:19" ht="13.5" thickBot="1">
      <c r="L241" s="96">
        <v>12</v>
      </c>
      <c r="M241" s="47" t="s">
        <v>680</v>
      </c>
      <c r="N241" s="30" t="s">
        <v>762</v>
      </c>
      <c r="O241" s="99">
        <v>34892</v>
      </c>
      <c r="P241" s="50" t="s">
        <v>131</v>
      </c>
      <c r="Q241" s="50" t="s">
        <v>132</v>
      </c>
      <c r="R241" s="98">
        <v>0.19791666666666666</v>
      </c>
      <c r="S241" s="44" t="s">
        <v>763</v>
      </c>
    </row>
    <row r="242" spans="12:19" ht="13.5" thickBot="1">
      <c r="L242" s="96">
        <v>13</v>
      </c>
      <c r="M242" s="47" t="s">
        <v>764</v>
      </c>
      <c r="N242" s="68" t="s">
        <v>441</v>
      </c>
      <c r="O242" s="97">
        <v>34732</v>
      </c>
      <c r="P242" s="50" t="s">
        <v>118</v>
      </c>
      <c r="Q242" s="50" t="s">
        <v>200</v>
      </c>
      <c r="R242" s="98">
        <v>0.19930555555555554</v>
      </c>
      <c r="S242" s="44" t="s">
        <v>765</v>
      </c>
    </row>
    <row r="243" spans="12:19" ht="13.5" thickBot="1">
      <c r="L243" s="96">
        <v>14</v>
      </c>
      <c r="M243" s="47" t="s">
        <v>766</v>
      </c>
      <c r="N243" s="30" t="s">
        <v>767</v>
      </c>
      <c r="O243" s="99">
        <v>35606</v>
      </c>
      <c r="P243" s="50" t="s">
        <v>118</v>
      </c>
      <c r="Q243" s="50" t="s">
        <v>200</v>
      </c>
      <c r="R243" s="98">
        <v>0.2</v>
      </c>
      <c r="S243" s="44" t="s">
        <v>768</v>
      </c>
    </row>
    <row r="244" spans="12:19" ht="13.5" thickBot="1">
      <c r="L244" s="100">
        <v>15</v>
      </c>
      <c r="M244" s="54" t="s">
        <v>769</v>
      </c>
      <c r="N244" s="69" t="s">
        <v>770</v>
      </c>
      <c r="O244" s="101">
        <v>35516</v>
      </c>
      <c r="P244" s="57" t="s">
        <v>68</v>
      </c>
      <c r="Q244" s="57"/>
      <c r="R244" s="102">
        <v>0.20069444444444443</v>
      </c>
      <c r="S244" s="59" t="s">
        <v>771</v>
      </c>
    </row>
    <row r="245" spans="12:19" ht="13.5" thickBot="1">
      <c r="L245" s="100">
        <v>16</v>
      </c>
      <c r="M245" s="54" t="s">
        <v>772</v>
      </c>
      <c r="N245" s="71" t="s">
        <v>773</v>
      </c>
      <c r="O245" s="103">
        <v>34800</v>
      </c>
      <c r="P245" s="57" t="s">
        <v>22</v>
      </c>
      <c r="Q245" s="57"/>
      <c r="R245" s="102">
        <v>0.2020833333333333</v>
      </c>
      <c r="S245" s="59" t="s">
        <v>774</v>
      </c>
    </row>
    <row r="246" spans="12:19" ht="13.5" thickBot="1">
      <c r="L246" s="96">
        <v>17</v>
      </c>
      <c r="M246" s="47" t="s">
        <v>775</v>
      </c>
      <c r="N246" s="68" t="s">
        <v>776</v>
      </c>
      <c r="O246" s="97">
        <v>34755</v>
      </c>
      <c r="P246" s="50" t="s">
        <v>7</v>
      </c>
      <c r="Q246" s="50"/>
      <c r="R246" s="98">
        <v>0.20902777777777778</v>
      </c>
      <c r="S246" s="44" t="s">
        <v>777</v>
      </c>
    </row>
    <row r="247" spans="12:19" ht="13.5" thickBot="1">
      <c r="L247" s="96">
        <v>18</v>
      </c>
      <c r="M247" s="47" t="s">
        <v>680</v>
      </c>
      <c r="N247" s="30" t="s">
        <v>778</v>
      </c>
      <c r="O247" s="99">
        <v>35185</v>
      </c>
      <c r="P247" s="50" t="s">
        <v>7</v>
      </c>
      <c r="Q247" s="50"/>
      <c r="R247" s="98">
        <v>0.20972222222222223</v>
      </c>
      <c r="S247" s="44" t="s">
        <v>779</v>
      </c>
    </row>
    <row r="248" spans="12:19" ht="13.5" thickBot="1">
      <c r="L248" s="100">
        <v>19</v>
      </c>
      <c r="M248" s="54" t="s">
        <v>780</v>
      </c>
      <c r="N248" s="69" t="s">
        <v>781</v>
      </c>
      <c r="O248" s="101">
        <v>34705</v>
      </c>
      <c r="P248" s="57" t="s">
        <v>96</v>
      </c>
      <c r="Q248" s="57" t="s">
        <v>97</v>
      </c>
      <c r="R248" s="102">
        <v>0.21180555555555555</v>
      </c>
      <c r="S248" s="59" t="s">
        <v>782</v>
      </c>
    </row>
    <row r="249" spans="12:19" ht="13.5" thickBot="1">
      <c r="L249" s="96">
        <v>20</v>
      </c>
      <c r="M249" s="47" t="s">
        <v>783</v>
      </c>
      <c r="N249" s="30" t="s">
        <v>784</v>
      </c>
      <c r="O249" s="99">
        <v>35670</v>
      </c>
      <c r="P249" s="50" t="s">
        <v>7</v>
      </c>
      <c r="Q249" s="50"/>
      <c r="R249" s="98">
        <v>0.2125</v>
      </c>
      <c r="S249" s="44" t="s">
        <v>785</v>
      </c>
    </row>
    <row r="250" spans="12:19" ht="13.5" thickBot="1">
      <c r="L250" s="96">
        <v>21</v>
      </c>
      <c r="M250" s="47" t="s">
        <v>218</v>
      </c>
      <c r="N250" s="68" t="s">
        <v>786</v>
      </c>
      <c r="O250" s="97">
        <v>35086</v>
      </c>
      <c r="P250" s="50" t="s">
        <v>357</v>
      </c>
      <c r="Q250" s="50"/>
      <c r="R250" s="98">
        <v>0.21319444444444444</v>
      </c>
      <c r="S250" s="44" t="s">
        <v>787</v>
      </c>
    </row>
    <row r="251" spans="12:19" ht="13.5" thickBot="1">
      <c r="L251" s="100">
        <v>22</v>
      </c>
      <c r="M251" s="54" t="s">
        <v>788</v>
      </c>
      <c r="N251" s="71" t="s">
        <v>789</v>
      </c>
      <c r="O251" s="103">
        <v>35355</v>
      </c>
      <c r="P251" s="57" t="s">
        <v>7</v>
      </c>
      <c r="Q251" s="57"/>
      <c r="R251" s="102">
        <v>0.2138888888888889</v>
      </c>
      <c r="S251" s="59" t="s">
        <v>790</v>
      </c>
    </row>
    <row r="252" spans="12:19" ht="13.5" thickBot="1">
      <c r="L252" s="100">
        <v>23</v>
      </c>
      <c r="M252" s="54" t="s">
        <v>654</v>
      </c>
      <c r="N252" s="69" t="s">
        <v>791</v>
      </c>
      <c r="O252" s="101">
        <v>34710</v>
      </c>
      <c r="P252" s="57" t="s">
        <v>7</v>
      </c>
      <c r="Q252" s="57"/>
      <c r="R252" s="102">
        <v>0.21875</v>
      </c>
      <c r="S252" s="59" t="s">
        <v>792</v>
      </c>
    </row>
    <row r="253" spans="12:19" ht="13.5" thickBot="1">
      <c r="L253" s="96">
        <v>24</v>
      </c>
      <c r="M253" s="47" t="s">
        <v>793</v>
      </c>
      <c r="N253" s="30" t="s">
        <v>794</v>
      </c>
      <c r="O253" s="99">
        <v>35044</v>
      </c>
      <c r="P253" s="50" t="s">
        <v>7</v>
      </c>
      <c r="Q253" s="50"/>
      <c r="R253" s="98">
        <v>0.21944444444444444</v>
      </c>
      <c r="S253" s="44" t="s">
        <v>795</v>
      </c>
    </row>
    <row r="254" spans="12:19" ht="13.5" thickBot="1">
      <c r="L254" s="96">
        <v>25</v>
      </c>
      <c r="M254" s="47" t="s">
        <v>796</v>
      </c>
      <c r="N254" s="68" t="s">
        <v>797</v>
      </c>
      <c r="O254" s="97">
        <v>36927</v>
      </c>
      <c r="P254" s="50" t="s">
        <v>118</v>
      </c>
      <c r="Q254" s="50" t="s">
        <v>200</v>
      </c>
      <c r="R254" s="98">
        <v>0.2236111111111111</v>
      </c>
      <c r="S254" s="44" t="s">
        <v>798</v>
      </c>
    </row>
    <row r="255" spans="12:19" ht="13.5" thickBot="1">
      <c r="L255" s="100">
        <v>26</v>
      </c>
      <c r="M255" s="54" t="s">
        <v>799</v>
      </c>
      <c r="N255" s="71" t="s">
        <v>800</v>
      </c>
      <c r="O255" s="103">
        <v>34907</v>
      </c>
      <c r="P255" s="57" t="s">
        <v>357</v>
      </c>
      <c r="Q255" s="57"/>
      <c r="R255" s="102">
        <v>0.22430555555555556</v>
      </c>
      <c r="S255" s="59" t="s">
        <v>801</v>
      </c>
    </row>
    <row r="256" spans="12:19" ht="13.5" thickBot="1">
      <c r="L256" s="100">
        <v>27</v>
      </c>
      <c r="M256" s="54" t="s">
        <v>802</v>
      </c>
      <c r="N256" s="69" t="s">
        <v>803</v>
      </c>
      <c r="O256" s="101">
        <v>35479</v>
      </c>
      <c r="P256" s="57" t="s">
        <v>357</v>
      </c>
      <c r="Q256" s="57"/>
      <c r="R256" s="102">
        <v>0.2347222222222222</v>
      </c>
      <c r="S256" s="59" t="s">
        <v>804</v>
      </c>
    </row>
    <row r="257" spans="12:19" ht="13.5" thickBot="1">
      <c r="L257" s="100">
        <v>28</v>
      </c>
      <c r="M257" s="54" t="s">
        <v>805</v>
      </c>
      <c r="N257" s="71" t="s">
        <v>806</v>
      </c>
      <c r="O257" s="103">
        <v>35508</v>
      </c>
      <c r="P257" s="57" t="s">
        <v>7</v>
      </c>
      <c r="Q257" s="57"/>
      <c r="R257" s="102">
        <v>0.23680555555555557</v>
      </c>
      <c r="S257" s="59" t="s">
        <v>807</v>
      </c>
    </row>
    <row r="258" spans="12:19" ht="24.75" thickBot="1">
      <c r="L258" s="100">
        <v>29</v>
      </c>
      <c r="M258" s="54" t="s">
        <v>808</v>
      </c>
      <c r="N258" s="69" t="s">
        <v>809</v>
      </c>
      <c r="O258" s="101">
        <v>36717</v>
      </c>
      <c r="P258" s="57" t="s">
        <v>40</v>
      </c>
      <c r="Q258" s="57" t="s">
        <v>46</v>
      </c>
      <c r="R258" s="102">
        <v>0.24027777777777778</v>
      </c>
      <c r="S258" s="59" t="s">
        <v>810</v>
      </c>
    </row>
    <row r="259" spans="12:19" ht="13.5" thickBot="1">
      <c r="L259" s="100">
        <v>30</v>
      </c>
      <c r="M259" s="54" t="s">
        <v>811</v>
      </c>
      <c r="N259" s="71" t="s">
        <v>812</v>
      </c>
      <c r="O259" s="103">
        <v>35779</v>
      </c>
      <c r="P259" s="57" t="s">
        <v>7</v>
      </c>
      <c r="Q259" s="57"/>
      <c r="R259" s="102">
        <v>0.2465277777777778</v>
      </c>
      <c r="S259" s="59" t="s">
        <v>813</v>
      </c>
    </row>
    <row r="260" spans="12:19" ht="13.5" thickBot="1">
      <c r="L260" s="100">
        <v>31</v>
      </c>
      <c r="M260" s="54" t="s">
        <v>814</v>
      </c>
      <c r="N260" s="69" t="s">
        <v>499</v>
      </c>
      <c r="O260" s="101">
        <v>36029</v>
      </c>
      <c r="P260" s="57" t="s">
        <v>7</v>
      </c>
      <c r="Q260" s="57"/>
      <c r="R260" s="102">
        <v>0.2520833333333333</v>
      </c>
      <c r="S260" s="59" t="s">
        <v>815</v>
      </c>
    </row>
    <row r="261" spans="12:19" ht="13.5" thickBot="1">
      <c r="L261" s="100">
        <v>32</v>
      </c>
      <c r="M261" s="54" t="s">
        <v>816</v>
      </c>
      <c r="N261" s="71" t="s">
        <v>817</v>
      </c>
      <c r="O261" s="103">
        <v>37399</v>
      </c>
      <c r="P261" s="57" t="s">
        <v>118</v>
      </c>
      <c r="Q261" s="57" t="s">
        <v>200</v>
      </c>
      <c r="R261" s="102">
        <v>0.28958333333333336</v>
      </c>
      <c r="S261" s="59" t="s">
        <v>818</v>
      </c>
    </row>
    <row r="262" spans="12:19" ht="13.5" thickBot="1">
      <c r="L262" s="100">
        <v>33</v>
      </c>
      <c r="M262" s="54" t="s">
        <v>819</v>
      </c>
      <c r="N262" s="69" t="s">
        <v>817</v>
      </c>
      <c r="O262" s="101">
        <v>37399</v>
      </c>
      <c r="P262" s="57" t="s">
        <v>118</v>
      </c>
      <c r="Q262" s="57" t="s">
        <v>200</v>
      </c>
      <c r="R262" s="102">
        <v>0.2902777777777778</v>
      </c>
      <c r="S262" s="59" t="s">
        <v>820</v>
      </c>
    </row>
    <row r="263" spans="12:19" ht="13.5" thickBot="1">
      <c r="L263" s="100">
        <v>34</v>
      </c>
      <c r="M263" s="54" t="s">
        <v>821</v>
      </c>
      <c r="N263" s="71" t="s">
        <v>822</v>
      </c>
      <c r="O263" s="103">
        <v>36612</v>
      </c>
      <c r="P263" s="57" t="s">
        <v>118</v>
      </c>
      <c r="Q263" s="57" t="s">
        <v>200</v>
      </c>
      <c r="R263" s="102">
        <v>0.34027777777777773</v>
      </c>
      <c r="S263" s="59" t="s">
        <v>823</v>
      </c>
    </row>
    <row r="264" spans="12:19" ht="13.5" thickBot="1">
      <c r="L264" s="96">
        <v>35</v>
      </c>
      <c r="M264" s="47" t="s">
        <v>79</v>
      </c>
      <c r="N264" s="68" t="s">
        <v>797</v>
      </c>
      <c r="O264" s="97">
        <v>37895</v>
      </c>
      <c r="P264" s="50" t="s">
        <v>118</v>
      </c>
      <c r="Q264" s="50" t="s">
        <v>200</v>
      </c>
      <c r="R264" s="98">
        <v>0.3548611111111111</v>
      </c>
      <c r="S264" s="44" t="s">
        <v>824</v>
      </c>
    </row>
    <row r="265" spans="12:19" ht="13.5" thickBot="1">
      <c r="L265" s="96">
        <v>36</v>
      </c>
      <c r="M265" s="47" t="s">
        <v>296</v>
      </c>
      <c r="N265" s="48" t="s">
        <v>198</v>
      </c>
      <c r="O265" s="97">
        <v>37511</v>
      </c>
      <c r="P265" s="50" t="s">
        <v>118</v>
      </c>
      <c r="Q265" s="50" t="s">
        <v>200</v>
      </c>
      <c r="R265" s="98">
        <v>0.4076388888888889</v>
      </c>
      <c r="S265" s="44" t="s">
        <v>825</v>
      </c>
    </row>
    <row r="266" spans="12:19" ht="12.75">
      <c r="L266" s="104"/>
      <c r="M266" s="105"/>
      <c r="N266" s="105"/>
      <c r="O266" s="105"/>
      <c r="P266" s="105"/>
      <c r="Q266" s="105"/>
      <c r="R266" s="105"/>
      <c r="S266" s="105"/>
    </row>
  </sheetData>
  <mergeCells count="26">
    <mergeCell ref="Q185:Q186"/>
    <mergeCell ref="R185:R186"/>
    <mergeCell ref="L228:L229"/>
    <mergeCell ref="M228:M229"/>
    <mergeCell ref="N228:N229"/>
    <mergeCell ref="P228:P229"/>
    <mergeCell ref="Q228:Q229"/>
    <mergeCell ref="R228:R229"/>
    <mergeCell ref="L185:L186"/>
    <mergeCell ref="M185:M186"/>
    <mergeCell ref="N185:N186"/>
    <mergeCell ref="P185:P186"/>
    <mergeCell ref="Q8:Q9"/>
    <mergeCell ref="R8:R9"/>
    <mergeCell ref="L136:L137"/>
    <mergeCell ref="M136:M137"/>
    <mergeCell ref="N136:N137"/>
    <mergeCell ref="P136:P137"/>
    <mergeCell ref="Q136:Q137"/>
    <mergeCell ref="R136:R137"/>
    <mergeCell ref="O2:P2"/>
    <mergeCell ref="N5:P5"/>
    <mergeCell ref="L8:L9"/>
    <mergeCell ref="M8:M9"/>
    <mergeCell ref="N8:N9"/>
    <mergeCell ref="P8:P9"/>
  </mergeCells>
  <hyperlinks>
    <hyperlink ref="I1" r:id="rId1" display="Nepakartojamos l.a. čempionato-07 akimirkos"/>
    <hyperlink ref="I7" r:id="rId2" display="Čia "/>
  </hyperlinks>
  <printOptions/>
  <pageMargins left="0.75" right="0.75" top="1" bottom="1" header="0.5" footer="0.5"/>
  <pageSetup horizontalDpi="300" verticalDpi="3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dcterms:created xsi:type="dcterms:W3CDTF">1996-10-14T23:33:28Z</dcterms:created>
  <dcterms:modified xsi:type="dcterms:W3CDTF">2007-10-02T07:33:34Z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